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G:\DATEN\Dez4\FD407\Kita\Deister\Dateien ab Juni 2020\Aufgabenbereich Kita und Tagespflege..RL Normen\Bedarfspläne\Abfrage 2023\Veröffentlichung\"/>
    </mc:Choice>
  </mc:AlternateContent>
  <xr:revisionPtr revIDLastSave="0" documentId="13_ncr:1_{1FDD0690-DAC2-4FB0-BBAD-992355BF55A8}" xr6:coauthVersionLast="36" xr6:coauthVersionMax="36" xr10:uidLastSave="{00000000-0000-0000-0000-000000000000}"/>
  <bookViews>
    <workbookView xWindow="0" yWindow="0" windowWidth="28800" windowHeight="14235" firstSheet="4" activeTab="8" xr2:uid="{00000000-000D-0000-FFFF-FFFF00000000}"/>
  </bookViews>
  <sheets>
    <sheet name="Kinderzahl und Geburtenprognose" sheetId="4" r:id="rId1"/>
    <sheet name="Krippen" sheetId="2" r:id="rId2"/>
    <sheet name="Kindertagespflege" sheetId="6" r:id="rId3"/>
    <sheet name="Kindergärten" sheetId="5" r:id="rId4"/>
    <sheet name="Spezialisierte Einrichtungen" sheetId="8" r:id="rId5"/>
    <sheet name="Horte und Ganztagsgrundschule" sheetId="7" r:id="rId6"/>
    <sheet name="unversorgte Bedarfe" sheetId="10" r:id="rId7"/>
    <sheet name="Weitere Planung bis 2029" sheetId="3" r:id="rId8"/>
    <sheet name="Versorgungsquoten" sheetId="1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D36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D3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D28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D24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D20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D16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D11" i="1"/>
  <c r="Q95" i="3"/>
  <c r="H118" i="3" l="1"/>
  <c r="G118" i="3"/>
  <c r="F118" i="3"/>
  <c r="E118" i="3"/>
  <c r="D118" i="3"/>
  <c r="C118" i="3"/>
  <c r="B118" i="3"/>
  <c r="H64" i="5" l="1"/>
  <c r="G64" i="5"/>
  <c r="P55" i="1" l="1"/>
  <c r="L72" i="3" l="1"/>
  <c r="M72" i="3"/>
  <c r="N72" i="3"/>
  <c r="O72" i="3"/>
  <c r="P72" i="3"/>
  <c r="Q72" i="3"/>
  <c r="K72" i="3"/>
  <c r="L26" i="3"/>
  <c r="M26" i="3"/>
  <c r="N26" i="3"/>
  <c r="O26" i="3"/>
  <c r="P26" i="3"/>
  <c r="Q26" i="3"/>
  <c r="K26" i="3"/>
  <c r="E76" i="1" l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D76" i="1"/>
  <c r="D72" i="1"/>
  <c r="D68" i="1"/>
  <c r="D64" i="1"/>
  <c r="D60" i="1"/>
  <c r="D56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D51" i="1"/>
  <c r="V16" i="1"/>
  <c r="V72" i="1" l="1"/>
  <c r="V68" i="1"/>
  <c r="V60" i="1"/>
  <c r="V64" i="1"/>
  <c r="V76" i="1"/>
  <c r="V36" i="1"/>
  <c r="V20" i="1"/>
  <c r="V51" i="1"/>
  <c r="V56" i="1"/>
  <c r="V28" i="1"/>
  <c r="V32" i="1"/>
  <c r="V24" i="1"/>
  <c r="V11" i="1"/>
  <c r="H72" i="3" l="1"/>
  <c r="H95" i="3"/>
  <c r="H26" i="3"/>
  <c r="H49" i="3" l="1"/>
  <c r="V104" i="1" l="1"/>
  <c r="V100" i="1"/>
  <c r="V96" i="1"/>
  <c r="V92" i="1"/>
  <c r="V86" i="1"/>
  <c r="V85" i="1"/>
  <c r="V87" i="1" l="1"/>
  <c r="P95" i="3"/>
  <c r="O95" i="3"/>
  <c r="N95" i="3"/>
  <c r="M95" i="3"/>
  <c r="L95" i="3"/>
  <c r="K95" i="3"/>
  <c r="G95" i="3" l="1"/>
  <c r="F95" i="3"/>
  <c r="E95" i="3"/>
  <c r="D95" i="3"/>
  <c r="C95" i="3"/>
  <c r="B95" i="3"/>
  <c r="G72" i="3"/>
  <c r="F72" i="3"/>
  <c r="E72" i="3"/>
  <c r="D72" i="3"/>
  <c r="C72" i="3"/>
  <c r="B72" i="3"/>
  <c r="G49" i="3"/>
  <c r="F49" i="3"/>
  <c r="E49" i="3"/>
  <c r="D49" i="3"/>
  <c r="C49" i="3"/>
  <c r="B49" i="3"/>
  <c r="G26" i="3"/>
  <c r="F26" i="3"/>
  <c r="E26" i="3"/>
  <c r="D26" i="3"/>
  <c r="C26" i="3"/>
  <c r="B26" i="3"/>
  <c r="K30" i="6" l="1"/>
  <c r="V74" i="1" l="1"/>
  <c r="V70" i="1"/>
  <c r="V66" i="1"/>
  <c r="V62" i="1"/>
  <c r="V58" i="1"/>
  <c r="V54" i="1"/>
  <c r="V49" i="1"/>
  <c r="V48" i="1"/>
  <c r="V50" i="1" l="1"/>
  <c r="F65" i="5" l="1"/>
  <c r="F64" i="5"/>
  <c r="V34" i="1" l="1"/>
  <c r="V30" i="1"/>
  <c r="V26" i="1"/>
  <c r="V22" i="1"/>
  <c r="V18" i="1"/>
  <c r="V14" i="1"/>
  <c r="V9" i="1" l="1"/>
  <c r="V8" i="1"/>
  <c r="V10" i="1" l="1"/>
  <c r="R105" i="1"/>
  <c r="S105" i="1"/>
  <c r="T105" i="1"/>
  <c r="U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R101" i="1"/>
  <c r="S101" i="1"/>
  <c r="T101" i="1"/>
  <c r="U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V103" i="1" s="1"/>
  <c r="V105" i="1" s="1"/>
  <c r="R97" i="1"/>
  <c r="S97" i="1"/>
  <c r="T97" i="1"/>
  <c r="U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V99" i="1" s="1"/>
  <c r="V101" i="1" s="1"/>
  <c r="R93" i="1"/>
  <c r="S93" i="1"/>
  <c r="T93" i="1"/>
  <c r="U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V95" i="1" s="1"/>
  <c r="V97" i="1" s="1"/>
  <c r="V91" i="1"/>
  <c r="V93" i="1" s="1"/>
  <c r="D87" i="1"/>
  <c r="R87" i="1"/>
  <c r="S87" i="1"/>
  <c r="T87" i="1"/>
  <c r="U87" i="1"/>
  <c r="E87" i="1"/>
  <c r="F87" i="1"/>
  <c r="G87" i="1"/>
  <c r="H87" i="1"/>
  <c r="I87" i="1"/>
  <c r="J87" i="1"/>
  <c r="K87" i="1"/>
  <c r="L87" i="1"/>
  <c r="M87" i="1"/>
  <c r="N87" i="1"/>
  <c r="O87" i="1"/>
  <c r="P87" i="1"/>
  <c r="R75" i="1"/>
  <c r="S75" i="1"/>
  <c r="T75" i="1"/>
  <c r="U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R71" i="1"/>
  <c r="S71" i="1"/>
  <c r="T71" i="1"/>
  <c r="U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V73" i="1" s="1"/>
  <c r="V75" i="1" s="1"/>
  <c r="R67" i="1"/>
  <c r="S67" i="1"/>
  <c r="T67" i="1"/>
  <c r="U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V69" i="1" s="1"/>
  <c r="V71" i="1" s="1"/>
  <c r="R63" i="1"/>
  <c r="S63" i="1"/>
  <c r="T63" i="1"/>
  <c r="U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V65" i="1" s="1"/>
  <c r="V67" i="1" s="1"/>
  <c r="R59" i="1"/>
  <c r="S59" i="1"/>
  <c r="T59" i="1"/>
  <c r="U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V61" i="1" s="1"/>
  <c r="V63" i="1" s="1"/>
  <c r="R55" i="1"/>
  <c r="S55" i="1"/>
  <c r="T55" i="1"/>
  <c r="U55" i="1"/>
  <c r="D55" i="1"/>
  <c r="E55" i="1"/>
  <c r="F55" i="1"/>
  <c r="G55" i="1"/>
  <c r="H55" i="1"/>
  <c r="I55" i="1"/>
  <c r="J55" i="1"/>
  <c r="K55" i="1"/>
  <c r="L55" i="1"/>
  <c r="M55" i="1"/>
  <c r="N55" i="1"/>
  <c r="O55" i="1"/>
  <c r="V57" i="1"/>
  <c r="V59" i="1" s="1"/>
  <c r="R50" i="1"/>
  <c r="S50" i="1"/>
  <c r="T50" i="1"/>
  <c r="U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V53" i="1" s="1"/>
  <c r="V55" i="1" s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D31" i="1"/>
  <c r="E31" i="1"/>
  <c r="F31" i="1"/>
  <c r="G31" i="1"/>
  <c r="H31" i="1"/>
  <c r="V33" i="1" s="1"/>
  <c r="V35" i="1" s="1"/>
  <c r="I31" i="1"/>
  <c r="J31" i="1"/>
  <c r="K31" i="1"/>
  <c r="L31" i="1"/>
  <c r="M31" i="1"/>
  <c r="N31" i="1"/>
  <c r="O31" i="1"/>
  <c r="P31" i="1"/>
  <c r="D27" i="1"/>
  <c r="E27" i="1"/>
  <c r="F27" i="1"/>
  <c r="G27" i="1"/>
  <c r="H27" i="1"/>
  <c r="V29" i="1" s="1"/>
  <c r="V31" i="1" s="1"/>
  <c r="I27" i="1"/>
  <c r="J27" i="1"/>
  <c r="K27" i="1"/>
  <c r="L27" i="1"/>
  <c r="M27" i="1"/>
  <c r="N27" i="1"/>
  <c r="O27" i="1"/>
  <c r="P27" i="1"/>
  <c r="D23" i="1"/>
  <c r="E23" i="1"/>
  <c r="F23" i="1"/>
  <c r="G23" i="1"/>
  <c r="H23" i="1"/>
  <c r="V25" i="1" s="1"/>
  <c r="V27" i="1" s="1"/>
  <c r="I23" i="1"/>
  <c r="J23" i="1"/>
  <c r="K23" i="1"/>
  <c r="L23" i="1"/>
  <c r="M23" i="1"/>
  <c r="N23" i="1"/>
  <c r="O23" i="1"/>
  <c r="P23" i="1"/>
  <c r="D19" i="1"/>
  <c r="E19" i="1"/>
  <c r="F19" i="1"/>
  <c r="G19" i="1"/>
  <c r="H19" i="1"/>
  <c r="V21" i="1" s="1"/>
  <c r="V23" i="1" s="1"/>
  <c r="I19" i="1"/>
  <c r="J19" i="1"/>
  <c r="K19" i="1"/>
  <c r="L19" i="1"/>
  <c r="M19" i="1"/>
  <c r="N19" i="1"/>
  <c r="O19" i="1"/>
  <c r="P19" i="1"/>
  <c r="D15" i="1"/>
  <c r="E15" i="1"/>
  <c r="F15" i="1"/>
  <c r="G15" i="1"/>
  <c r="H15" i="1"/>
  <c r="V17" i="1" s="1"/>
  <c r="V19" i="1" s="1"/>
  <c r="I15" i="1"/>
  <c r="J15" i="1"/>
  <c r="K15" i="1"/>
  <c r="L15" i="1"/>
  <c r="M15" i="1"/>
  <c r="N15" i="1"/>
  <c r="O15" i="1"/>
  <c r="P15" i="1"/>
  <c r="R35" i="1"/>
  <c r="S35" i="1"/>
  <c r="T35" i="1"/>
  <c r="U35" i="1"/>
  <c r="R31" i="1"/>
  <c r="S31" i="1"/>
  <c r="T31" i="1"/>
  <c r="U31" i="1"/>
  <c r="R27" i="1"/>
  <c r="S27" i="1"/>
  <c r="T27" i="1"/>
  <c r="U27" i="1"/>
  <c r="R23" i="1"/>
  <c r="S23" i="1"/>
  <c r="T23" i="1"/>
  <c r="U23" i="1"/>
  <c r="R19" i="1"/>
  <c r="S19" i="1"/>
  <c r="T19" i="1"/>
  <c r="U19" i="1"/>
  <c r="R15" i="1"/>
  <c r="S15" i="1"/>
  <c r="T15" i="1"/>
  <c r="U15" i="1"/>
  <c r="R10" i="1"/>
  <c r="S10" i="1"/>
  <c r="T10" i="1"/>
  <c r="U10" i="1"/>
  <c r="D10" i="1"/>
  <c r="E10" i="1"/>
  <c r="F10" i="1"/>
  <c r="G10" i="1"/>
  <c r="H10" i="1"/>
  <c r="V13" i="1" s="1"/>
  <c r="V15" i="1" s="1"/>
  <c r="I10" i="1"/>
  <c r="J10" i="1"/>
  <c r="K10" i="1"/>
  <c r="L10" i="1"/>
  <c r="M10" i="1"/>
  <c r="N10" i="1"/>
  <c r="O10" i="1"/>
  <c r="P10" i="1"/>
  <c r="Q105" i="1" l="1"/>
  <c r="Q101" i="1"/>
  <c r="Q97" i="1"/>
  <c r="Q93" i="1"/>
  <c r="Q87" i="1"/>
  <c r="Q75" i="1"/>
  <c r="Q71" i="1"/>
  <c r="Q67" i="1"/>
  <c r="Q63" i="1"/>
  <c r="Q59" i="1"/>
  <c r="Q55" i="1"/>
  <c r="Q50" i="1"/>
  <c r="Q35" i="1"/>
  <c r="Q31" i="1"/>
  <c r="Q27" i="1"/>
  <c r="Q23" i="1"/>
  <c r="Q19" i="1"/>
  <c r="Q15" i="1"/>
  <c r="Q10" i="1"/>
  <c r="C28" i="7" l="1"/>
  <c r="B28" i="7"/>
  <c r="C30" i="6"/>
  <c r="D30" i="6"/>
  <c r="E30" i="6"/>
  <c r="F30" i="6"/>
  <c r="G30" i="6"/>
  <c r="H30" i="6"/>
  <c r="I30" i="6"/>
  <c r="B30" i="6"/>
  <c r="H65" i="5" l="1"/>
  <c r="G65" i="5"/>
  <c r="E65" i="5"/>
  <c r="D65" i="5"/>
  <c r="C65" i="5"/>
  <c r="E64" i="5"/>
  <c r="D64" i="5"/>
  <c r="C64" i="5"/>
  <c r="H65" i="2" l="1"/>
  <c r="H64" i="2"/>
  <c r="G65" i="2"/>
  <c r="G64" i="2"/>
  <c r="E65" i="2"/>
  <c r="E64" i="2"/>
  <c r="D65" i="2"/>
  <c r="D64" i="2"/>
  <c r="C65" i="2"/>
  <c r="F65" i="2" s="1"/>
  <c r="C64" i="2"/>
  <c r="G47" i="4"/>
  <c r="F47" i="4"/>
  <c r="E47" i="4"/>
  <c r="D47" i="4"/>
  <c r="C47" i="4"/>
  <c r="B47" i="4"/>
  <c r="F64" i="2" l="1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B24" i="4"/>
</calcChain>
</file>

<file path=xl/sharedStrings.xml><?xml version="1.0" encoding="utf-8"?>
<sst xmlns="http://schemas.openxmlformats.org/spreadsheetml/2006/main" count="1097" uniqueCount="168">
  <si>
    <t>Gesamtzahl Kinder</t>
  </si>
  <si>
    <t>Gesamtzahl Plätze</t>
  </si>
  <si>
    <t>Quote</t>
  </si>
  <si>
    <t>Sarstedt</t>
  </si>
  <si>
    <t>Bestandszahlen Übersicht Landkreis</t>
  </si>
  <si>
    <t>Krippe</t>
  </si>
  <si>
    <t>Kindertagespflege</t>
  </si>
  <si>
    <t>Krippen</t>
  </si>
  <si>
    <t>Kindergarten</t>
  </si>
  <si>
    <t>Horte</t>
  </si>
  <si>
    <t>Harsum</t>
  </si>
  <si>
    <t>bis zu 6 Stunden</t>
  </si>
  <si>
    <t>6 Stunden und bis einschließlich 7 Stunden</t>
  </si>
  <si>
    <t>mehr als 7 Stunden</t>
  </si>
  <si>
    <t>gesamt</t>
  </si>
  <si>
    <t>davon: integrative Plätze (Gruppen- bzw. Einzelintegration)</t>
  </si>
  <si>
    <t>davon: Plätze in altersübergreifenden Gruppen</t>
  </si>
  <si>
    <t>Zu grunde gelegte Anzahl an Kindern im Landkreis</t>
  </si>
  <si>
    <t>Geburtenprognose</t>
  </si>
  <si>
    <t xml:space="preserve">0 bis unter 1 Jahr </t>
  </si>
  <si>
    <t>1 bis unter 2 Jahre</t>
  </si>
  <si>
    <t>2 bis unter 3 Jahre</t>
  </si>
  <si>
    <t>3 bis unter 4 Jahre</t>
  </si>
  <si>
    <t>4 bis unter 5 Jahre</t>
  </si>
  <si>
    <t>5 bis unter 6 Jahre</t>
  </si>
  <si>
    <t>6 bis unter 7 Jahre</t>
  </si>
  <si>
    <t>7 bis unter 8 Jahre</t>
  </si>
  <si>
    <t>8 bis unter 9 Jahre</t>
  </si>
  <si>
    <t>9 bis unter 10 Jahre</t>
  </si>
  <si>
    <t>10 bis unter 11 Jahre</t>
  </si>
  <si>
    <t>11 bis unter 12 Jahre</t>
  </si>
  <si>
    <t>12 bis unter 13 Jahre</t>
  </si>
  <si>
    <t>13 bis unter 14 Jahre</t>
  </si>
  <si>
    <t>02.10.2024 bis 01.10.2025</t>
  </si>
  <si>
    <t>02.10.2025 bis 01.10.2026</t>
  </si>
  <si>
    <t>02.10.2026 bis 01.10.2027</t>
  </si>
  <si>
    <t>02.10.2027 bis 01.10.2028</t>
  </si>
  <si>
    <t>Alfeld</t>
  </si>
  <si>
    <t>Algermissen</t>
  </si>
  <si>
    <t>Kommune</t>
  </si>
  <si>
    <t>Bad Salzdetfurth</t>
  </si>
  <si>
    <t>Bockenem</t>
  </si>
  <si>
    <t>Diekholzen</t>
  </si>
  <si>
    <t>Elze</t>
  </si>
  <si>
    <t>Freden</t>
  </si>
  <si>
    <t>Giesen</t>
  </si>
  <si>
    <t>Hildesheim</t>
  </si>
  <si>
    <t>Holle</t>
  </si>
  <si>
    <t>Lamspringe</t>
  </si>
  <si>
    <t>Nordstemmen</t>
  </si>
  <si>
    <t>Schellerten</t>
  </si>
  <si>
    <t>SG Leinebergland</t>
  </si>
  <si>
    <t>Sibbesse</t>
  </si>
  <si>
    <t>Söhlde</t>
  </si>
  <si>
    <t>Landkreis Hildesheim</t>
  </si>
  <si>
    <t>Anzahl der Kindertagespflegepersonen (örtliche Betreuung innerhalb der Kommune) insgesamt</t>
  </si>
  <si>
    <t>davon als Vertretungskraft eingesetzt</t>
  </si>
  <si>
    <t>davon Plätze in einer Großtagespflegestelle</t>
  </si>
  <si>
    <t>von Kindern bis zum vollendeten 3. Lebensjahr</t>
  </si>
  <si>
    <t>von Kindern ab dem vollendeten 3. Lebensjahr bis zum Schuleintritt</t>
  </si>
  <si>
    <t>….aufgrund besonderem Förderbedarf</t>
  </si>
  <si>
    <t>….in ergänzender KTP (Betreuungsbedarf 
nicht abgedeckt oder kein Kita-Platz)</t>
  </si>
  <si>
    <t xml:space="preserve">Elze </t>
  </si>
  <si>
    <t xml:space="preserve">Giesen </t>
  </si>
  <si>
    <t xml:space="preserve">Holle </t>
  </si>
  <si>
    <t>Kindertagesbetreuung Kompakt (bmfsfj.de)</t>
  </si>
  <si>
    <t>unter 30</t>
  </si>
  <si>
    <t>LK gesamt</t>
  </si>
  <si>
    <t>Altersgruppe 0 - unter 3 (Krippe oder Kindertagespflege)</t>
  </si>
  <si>
    <t>Altersgruppe 3 - unter 6 sowie 50% von 6-7(Kita/Kindergartengruppe)</t>
  </si>
  <si>
    <t>unter 80</t>
  </si>
  <si>
    <t>Annahme LK: 100 %</t>
  </si>
  <si>
    <t>Belegungsquote</t>
  </si>
  <si>
    <t>Belegungsquote 
insgesamt</t>
  </si>
  <si>
    <t>Belegungsquote
 KTP</t>
  </si>
  <si>
    <t>integrativ Tageseinrichtungen U3</t>
  </si>
  <si>
    <t>integrativ Tageseinrichtungen Ü3</t>
  </si>
  <si>
    <t>integrativ Schulkinder</t>
  </si>
  <si>
    <t>Abbau</t>
  </si>
  <si>
    <t>Gruppenbetrachtung: 6,5- 10,5 jährige</t>
  </si>
  <si>
    <t>50-60</t>
  </si>
  <si>
    <t>Zubau geplant</t>
  </si>
  <si>
    <t xml:space="preserve">100 - </t>
  </si>
  <si>
    <t>Betreuungsquote</t>
  </si>
  <si>
    <t>rechnerisch fehlend bis 100 %- Versorgung</t>
  </si>
  <si>
    <t>35 - 40</t>
  </si>
  <si>
    <t>30-35</t>
  </si>
  <si>
    <t>02.10.2028 bis 01.10.2029</t>
  </si>
  <si>
    <t>freie Plätze am 01.10.2023</t>
  </si>
  <si>
    <t>Ganztagsgrundschulen und Grundschulen ohne Ganztagsangebot</t>
  </si>
  <si>
    <r>
      <t xml:space="preserve">Anzahl der Schüler in der </t>
    </r>
    <r>
      <rPr>
        <b/>
        <u/>
        <sz val="11"/>
        <color theme="1"/>
        <rFont val="Calibri"/>
        <family val="2"/>
        <scheme val="minor"/>
      </rPr>
      <t>Ganztags</t>
    </r>
    <r>
      <rPr>
        <b/>
        <sz val="11"/>
        <color theme="1"/>
        <rFont val="Calibri"/>
        <family val="2"/>
        <scheme val="minor"/>
      </rPr>
      <t xml:space="preserve">grundschule zum 01.10.2023
</t>
    </r>
  </si>
  <si>
    <r>
      <t xml:space="preserve">davon Schüler, 
welche das Ganztagsangebot </t>
    </r>
    <r>
      <rPr>
        <b/>
        <u/>
        <sz val="11"/>
        <color theme="1"/>
        <rFont val="Calibri"/>
        <family val="2"/>
        <scheme val="minor"/>
      </rPr>
      <t>vollständig</t>
    </r>
    <r>
      <rPr>
        <b/>
        <sz val="11"/>
        <color theme="1"/>
        <rFont val="Calibri"/>
        <family val="2"/>
        <scheme val="minor"/>
      </rPr>
      <t xml:space="preserve"> nutzen</t>
    </r>
  </si>
  <si>
    <r>
      <t xml:space="preserve">Anzahl der Schüler in Grundschulen </t>
    </r>
    <r>
      <rPr>
        <b/>
        <u/>
        <sz val="11"/>
        <color theme="1"/>
        <rFont val="Calibri"/>
        <family val="2"/>
        <scheme val="minor"/>
      </rPr>
      <t>ohne</t>
    </r>
    <r>
      <rPr>
        <b/>
        <sz val="11"/>
        <color theme="1"/>
        <rFont val="Calibri"/>
        <family val="2"/>
        <scheme val="minor"/>
      </rPr>
      <t xml:space="preserve"> Ganztagsbetrieb zum 01.10.2023</t>
    </r>
  </si>
  <si>
    <t>Klassenstufe</t>
  </si>
  <si>
    <t>1. Klasse</t>
  </si>
  <si>
    <t>2. Klasse</t>
  </si>
  <si>
    <t>3. Klasse</t>
  </si>
  <si>
    <t>4. Klasse</t>
  </si>
  <si>
    <t>Anzahl Klassenstufe insgesamt</t>
  </si>
  <si>
    <t>Anteil Ganztagsschulbetreuung</t>
  </si>
  <si>
    <t>Gibt es weitere Angebote der nachmittäglichen Schulkindbetreuung, 
welche durch obige Tabellen nicht erfasst werden?</t>
  </si>
  <si>
    <t>Stichtag 01.10.2023</t>
  </si>
  <si>
    <t>unversorgte Kinder in der Kommune, nicht gedeckte Bedarfe</t>
  </si>
  <si>
    <t>Altersgruppe</t>
  </si>
  <si>
    <r>
      <t xml:space="preserve">Anzahl der Kinder </t>
    </r>
    <r>
      <rPr>
        <b/>
        <u/>
        <sz val="11"/>
        <color theme="1"/>
        <rFont val="Calibri"/>
        <family val="2"/>
        <scheme val="minor"/>
      </rPr>
      <t>auf Warteliste</t>
    </r>
    <r>
      <rPr>
        <b/>
        <sz val="11"/>
        <color theme="1"/>
        <rFont val="Calibri"/>
        <family val="2"/>
        <scheme val="minor"/>
      </rPr>
      <t xml:space="preserve">, 
bei denen der Betreuungsanspruch derzeit </t>
    </r>
    <r>
      <rPr>
        <b/>
        <u/>
        <sz val="11"/>
        <color theme="1"/>
        <rFont val="Calibri"/>
        <family val="2"/>
        <scheme val="minor"/>
      </rPr>
      <t xml:space="preserve">nicht </t>
    </r>
    <r>
      <rPr>
        <b/>
        <sz val="11"/>
        <color theme="1"/>
        <rFont val="Calibri"/>
        <family val="2"/>
        <scheme val="minor"/>
      </rPr>
      <t>zeitnah oder zum gewünschten Termin erfüllt werden kann (Rechstanspruch kann aktuell nicht bedient werden)</t>
    </r>
  </si>
  <si>
    <t>U3 (Krippe, KTP)</t>
  </si>
  <si>
    <t>Ü3 bis Schulbeginn (Kita)</t>
  </si>
  <si>
    <t>Anzahl der genehmigten Plätze lt. Betriebserlaubnis am 01.10.2023</t>
  </si>
  <si>
    <t>davon belegt zum 01.10.2023</t>
  </si>
  <si>
    <t>heilpädagogische Kindergartengruppen</t>
  </si>
  <si>
    <t>4 bis einschließlich 6 Stunden</t>
  </si>
  <si>
    <t>Anzahl der genehmigten Plätze 
lt. Betriebserlaubnis in Hortgruppen gem. NKitaG am 01.10.2023</t>
  </si>
  <si>
    <t>Anzahl der genehmigten Plätze lt. Erlaubnisse am 01.10.2023</t>
  </si>
  <si>
    <t>Anzahl der belegten Plätze in der Kindertagespflege zum 01.10.2023</t>
  </si>
  <si>
    <t xml:space="preserve">Anzahl der in  KTP betreuten Schulkinder (bis unter 14 Jahre) zum 01.10.2023 </t>
  </si>
  <si>
    <t>freie Plätze
 zum 01.10.2023</t>
  </si>
  <si>
    <t>Weitere Planung bis 2029 (Anzahl Plätze)</t>
  </si>
  <si>
    <t>Differenz zu 2023</t>
  </si>
  <si>
    <t>Schüler in Ganztagsgrundschulbetreuung</t>
  </si>
  <si>
    <t>Altersgruppe  6,5- 10,5 Jahre(Hortgruppen und Ganztagsschulen)</t>
  </si>
  <si>
    <t>Versorgungsquoten in der Kindertagesbetreuung im Landkreis Hildesheim 2023- 2029 ( ab 2024 Planwerte)</t>
  </si>
  <si>
    <t>Niedersachsen 
2022</t>
  </si>
  <si>
    <t>Durchschnitt: 33,8 %</t>
  </si>
  <si>
    <t>Betreuungsbedarf-durchschn.: 47,4 %</t>
  </si>
  <si>
    <t>47,4 -</t>
  </si>
  <si>
    <t>40 - 47,39</t>
  </si>
  <si>
    <t>Durchschnitt: 91,7 %</t>
  </si>
  <si>
    <t>Betreuungsbedarf-durchschn.: 96,2 %</t>
  </si>
  <si>
    <t>Durchschnitt: 50 % (inkl. Ganztagsschulen, Hort alleine: 10 %)</t>
  </si>
  <si>
    <t xml:space="preserve">Betreuungsbedarf-durchschn.: 66 % </t>
  </si>
  <si>
    <t>über 66</t>
  </si>
  <si>
    <t>rechnerisch fehlend 
bis Bedarfsdeckung (47,4 % ) durchschn.</t>
  </si>
  <si>
    <t>02.10.2023
 bis 01.10.2024</t>
  </si>
  <si>
    <t>96,2-99,99</t>
  </si>
  <si>
    <t>90-96,19</t>
  </si>
  <si>
    <t>40-50</t>
  </si>
  <si>
    <t>unter 40</t>
  </si>
  <si>
    <t>ab 2026: Rechtsanspruch sicherzustellen</t>
  </si>
  <si>
    <t>Da das Ganztagsangebot tageweise buchbar ist, haben wir insgesamt 549 Kinder in den Klassen 1 bis 4, die das Ganztagsangebot nutzen.</t>
  </si>
  <si>
    <t>Plätze je nach Bedarf</t>
  </si>
  <si>
    <t>20 Plätze offener Treff im Jugendzentrum Holle</t>
  </si>
  <si>
    <t>GS Dinklar - sozialer Mittagstisch: 14 Kinder</t>
  </si>
  <si>
    <t>Jugendtreff Konfetti in Bockenem und die Freiwilligenagentur "MiA" in Bockenem</t>
  </si>
  <si>
    <t xml:space="preserve">Betreuung im langen GT von 15:00 Uhr bis 16:30 Uhr durch den Schulträger sowie Ferienbetreuung </t>
  </si>
  <si>
    <t>Nachmittagsbetreuung durch den
Gemeindejugendring in Nordstemmen</t>
  </si>
  <si>
    <t>nach Bedarf</t>
  </si>
  <si>
    <t>1. Klasse- 4.Klasse</t>
  </si>
  <si>
    <t xml:space="preserve">Offene Tür Bereich im JUZ täglich bis 18:00 Uhr </t>
  </si>
  <si>
    <t>Pädagogischer Mittagstisch, 
Schulkindbetreuung Sommerferien</t>
  </si>
  <si>
    <t>Ausgestaltung Ganztag abwarten</t>
  </si>
  <si>
    <t>60-65,99</t>
  </si>
  <si>
    <t>Bad 
Salzdetfurth</t>
  </si>
  <si>
    <t>Planung noch unsicher</t>
  </si>
  <si>
    <t>100 % Auslastung aller Schulen ab Anspruch</t>
  </si>
  <si>
    <t>GS bereits im Ganztag</t>
  </si>
  <si>
    <t>Altersgruppe  6,5- 7,5 Jahre (1. Klasse Rechtsanspruch)</t>
  </si>
  <si>
    <t>Altersgruppe  6,5- 8,5 Jahre (1. + 2.  Klasse Rechtsanspruch)</t>
  </si>
  <si>
    <t>Altersgruppe  6,5- 9,5 Jahre (1. - 3.  Klasse Rechtsanspruch)</t>
  </si>
  <si>
    <t>Altersgruppe  6,5- 10,5 Jahre (1. - 4.  Klasse Rechtsanspruch)</t>
  </si>
  <si>
    <t>Um- und Erweiterungsbauten in Planung
 zur Kapazitätssteigerung</t>
  </si>
  <si>
    <t>Nachmittagsbetreuung in der Schule: 
90 Plätze zum 01.10.2023</t>
  </si>
  <si>
    <t>Gesamtzahl Hortplätze/ 
Schülerkapazität in Ganztagsgrundschule</t>
  </si>
  <si>
    <t>Schülerzahlen Ganztag 
ohne private "WELT.RÄUME Montessorischule"</t>
  </si>
  <si>
    <t>80-89,99</t>
  </si>
  <si>
    <t>Nachfrage des vollständigen Ganztagsangebotes
 in % der Schülerzahl je Klassenstufe</t>
  </si>
  <si>
    <t>GS Söhre: Schulkindbetreuung am Nachmittag durch den Hort der Kindertagesstätte St. Marien, Söhre 
                                                                                            GS Diekholzen: Schulkindbetreuung am Nachmittag durch den Hort der ev.-luth. Kindertagesstätte Auferstehung Diekholzen                                                     GS Barienrode: nachschulische Betreuung der Schulkinder nach dem
Ganztag durch den Förderverein Montag-Freitag ab
15:00 Uhr</t>
  </si>
  <si>
    <t>fehlend laut Rückmeldung Kommune zum 01.10.23 (Geltendmachung Ansprüche)</t>
  </si>
  <si>
    <t>Sprachheilkindergartengruppen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</si>
</sst>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65"/>
        <bgColor theme="5" tint="0.5999633777886288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8" xfId="0" applyFont="1" applyBorder="1"/>
    <xf numFmtId="0" fontId="0" fillId="0" borderId="9" xfId="0" applyFont="1" applyBorder="1"/>
    <xf numFmtId="0" fontId="2" fillId="0" borderId="2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2" borderId="13" xfId="0" applyFont="1" applyFill="1" applyBorder="1"/>
    <xf numFmtId="0" fontId="0" fillId="0" borderId="12" xfId="0" applyBorder="1"/>
    <xf numFmtId="0" fontId="0" fillId="0" borderId="11" xfId="0" applyBorder="1"/>
    <xf numFmtId="0" fontId="0" fillId="0" borderId="14" xfId="0" applyBorder="1"/>
    <xf numFmtId="0" fontId="0" fillId="0" borderId="0" xfId="0" applyBorder="1"/>
    <xf numFmtId="0" fontId="0" fillId="0" borderId="16" xfId="0" applyBorder="1"/>
    <xf numFmtId="0" fontId="2" fillId="0" borderId="18" xfId="0" applyFont="1" applyBorder="1"/>
    <xf numFmtId="0" fontId="2" fillId="0" borderId="19" xfId="0" applyFont="1" applyBorder="1"/>
    <xf numFmtId="0" fontId="2" fillId="0" borderId="15" xfId="0" applyFont="1" applyBorder="1"/>
    <xf numFmtId="0" fontId="6" fillId="0" borderId="0" xfId="0" applyFont="1"/>
    <xf numFmtId="0" fontId="0" fillId="0" borderId="20" xfId="0" applyBorder="1" applyAlignment="1">
      <alignment wrapText="1"/>
    </xf>
    <xf numFmtId="0" fontId="3" fillId="0" borderId="1" xfId="0" applyFont="1" applyBorder="1" applyAlignment="1">
      <alignment wrapText="1"/>
    </xf>
    <xf numFmtId="0" fontId="2" fillId="4" borderId="1" xfId="0" applyFont="1" applyFill="1" applyBorder="1"/>
    <xf numFmtId="0" fontId="2" fillId="3" borderId="14" xfId="0" applyFont="1" applyFill="1" applyBorder="1" applyAlignment="1">
      <alignment wrapText="1"/>
    </xf>
    <xf numFmtId="0" fontId="0" fillId="0" borderId="24" xfId="0" applyBorder="1"/>
    <xf numFmtId="0" fontId="0" fillId="0" borderId="1" xfId="0" applyBorder="1" applyAlignment="1">
      <alignment wrapText="1"/>
    </xf>
    <xf numFmtId="0" fontId="0" fillId="5" borderId="14" xfId="0" applyFill="1" applyBorder="1"/>
    <xf numFmtId="0" fontId="7" fillId="0" borderId="0" xfId="1"/>
    <xf numFmtId="0" fontId="0" fillId="0" borderId="0" xfId="0" applyAlignment="1">
      <alignment wrapText="1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2" fontId="0" fillId="6" borderId="9" xfId="0" applyNumberFormat="1" applyFill="1" applyBorder="1"/>
    <xf numFmtId="2" fontId="0" fillId="7" borderId="9" xfId="0" applyNumberFormat="1" applyFill="1" applyBorder="1"/>
    <xf numFmtId="2" fontId="0" fillId="8" borderId="9" xfId="0" applyNumberFormat="1" applyFill="1" applyBorder="1"/>
    <xf numFmtId="2" fontId="0" fillId="6" borderId="9" xfId="0" applyNumberFormat="1" applyFont="1" applyFill="1" applyBorder="1"/>
    <xf numFmtId="10" fontId="0" fillId="0" borderId="0" xfId="0" applyNumberFormat="1"/>
    <xf numFmtId="0" fontId="0" fillId="10" borderId="0" xfId="0" applyFill="1"/>
    <xf numFmtId="0" fontId="3" fillId="9" borderId="0" xfId="0" applyFont="1" applyFill="1"/>
    <xf numFmtId="2" fontId="0" fillId="10" borderId="9" xfId="0" applyNumberForma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5" fillId="0" borderId="2" xfId="0" applyFont="1" applyBorder="1"/>
    <xf numFmtId="0" fontId="8" fillId="0" borderId="5" xfId="0" applyFont="1" applyBorder="1"/>
    <xf numFmtId="0" fontId="8" fillId="0" borderId="7" xfId="0" applyFont="1" applyBorder="1"/>
    <xf numFmtId="0" fontId="0" fillId="0" borderId="1" xfId="0" applyFill="1" applyBorder="1"/>
    <xf numFmtId="10" fontId="0" fillId="0" borderId="1" xfId="0" applyNumberFormat="1" applyBorder="1"/>
    <xf numFmtId="9" fontId="0" fillId="0" borderId="1" xfId="0" applyNumberFormat="1" applyBorder="1"/>
    <xf numFmtId="0" fontId="3" fillId="7" borderId="0" xfId="0" applyFont="1" applyFill="1"/>
    <xf numFmtId="0" fontId="0" fillId="0" borderId="14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5" xfId="0" applyFont="1" applyFill="1" applyBorder="1"/>
    <xf numFmtId="0" fontId="0" fillId="0" borderId="7" xfId="0" applyFont="1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4" xfId="0" applyFont="1" applyFill="1" applyBorder="1"/>
    <xf numFmtId="0" fontId="0" fillId="0" borderId="0" xfId="0" applyFill="1"/>
    <xf numFmtId="0" fontId="0" fillId="0" borderId="27" xfId="0" applyBorder="1"/>
    <xf numFmtId="0" fontId="0" fillId="0" borderId="30" xfId="0" applyBorder="1"/>
    <xf numFmtId="0" fontId="0" fillId="0" borderId="31" xfId="0" applyBorder="1"/>
    <xf numFmtId="0" fontId="0" fillId="0" borderId="29" xfId="0" applyBorder="1"/>
    <xf numFmtId="0" fontId="0" fillId="0" borderId="10" xfId="0" applyBorder="1" applyAlignment="1">
      <alignment wrapText="1"/>
    </xf>
    <xf numFmtId="0" fontId="0" fillId="0" borderId="17" xfId="0" applyBorder="1"/>
    <xf numFmtId="0" fontId="0" fillId="0" borderId="18" xfId="0" applyBorder="1"/>
    <xf numFmtId="2" fontId="0" fillId="6" borderId="34" xfId="0" applyNumberFormat="1" applyFill="1" applyBorder="1"/>
    <xf numFmtId="2" fontId="0" fillId="8" borderId="34" xfId="0" applyNumberFormat="1" applyFill="1" applyBorder="1"/>
    <xf numFmtId="2" fontId="0" fillId="7" borderId="34" xfId="0" applyNumberFormat="1" applyFill="1" applyBorder="1"/>
    <xf numFmtId="0" fontId="0" fillId="0" borderId="35" xfId="0" applyBorder="1"/>
    <xf numFmtId="0" fontId="0" fillId="0" borderId="36" xfId="0" applyBorder="1"/>
    <xf numFmtId="2" fontId="0" fillId="6" borderId="37" xfId="0" applyNumberFormat="1" applyFill="1" applyBorder="1"/>
    <xf numFmtId="0" fontId="0" fillId="0" borderId="38" xfId="0" applyBorder="1"/>
    <xf numFmtId="0" fontId="0" fillId="0" borderId="39" xfId="0" applyBorder="1"/>
    <xf numFmtId="0" fontId="0" fillId="0" borderId="18" xfId="0" applyFill="1" applyBorder="1"/>
    <xf numFmtId="0" fontId="0" fillId="0" borderId="17" xfId="0" applyFill="1" applyBorder="1"/>
    <xf numFmtId="0" fontId="8" fillId="0" borderId="17" xfId="0" applyFont="1" applyBorder="1"/>
    <xf numFmtId="0" fontId="8" fillId="0" borderId="18" xfId="0" applyFont="1" applyBorder="1"/>
    <xf numFmtId="1" fontId="9" fillId="0" borderId="33" xfId="0" applyNumberFormat="1" applyFont="1" applyBorder="1"/>
    <xf numFmtId="1" fontId="11" fillId="0" borderId="19" xfId="0" applyNumberFormat="1" applyFont="1" applyBorder="1"/>
    <xf numFmtId="1" fontId="3" fillId="0" borderId="33" xfId="0" applyNumberFormat="1" applyFont="1" applyBorder="1"/>
    <xf numFmtId="1" fontId="10" fillId="0" borderId="33" xfId="0" applyNumberFormat="1" applyFont="1" applyBorder="1"/>
    <xf numFmtId="2" fontId="3" fillId="6" borderId="37" xfId="0" applyNumberFormat="1" applyFont="1" applyFill="1" applyBorder="1"/>
    <xf numFmtId="1" fontId="12" fillId="0" borderId="19" xfId="0" applyNumberFormat="1" applyFont="1" applyBorder="1"/>
    <xf numFmtId="2" fontId="0" fillId="10" borderId="32" xfId="0" applyNumberFormat="1" applyFill="1" applyBorder="1"/>
    <xf numFmtId="2" fontId="0" fillId="6" borderId="40" xfId="0" applyNumberFormat="1" applyFill="1" applyBorder="1"/>
    <xf numFmtId="2" fontId="0" fillId="10" borderId="34" xfId="0" applyNumberFormat="1" applyFill="1" applyBorder="1"/>
    <xf numFmtId="2" fontId="0" fillId="6" borderId="32" xfId="0" applyNumberFormat="1" applyFill="1" applyBorder="1"/>
    <xf numFmtId="2" fontId="0" fillId="7" borderId="18" xfId="0" applyNumberFormat="1" applyFill="1" applyBorder="1"/>
    <xf numFmtId="2" fontId="0" fillId="6" borderId="18" xfId="0" applyNumberFormat="1" applyFill="1" applyBorder="1"/>
    <xf numFmtId="0" fontId="4" fillId="0" borderId="18" xfId="0" applyFont="1" applyFill="1" applyBorder="1"/>
    <xf numFmtId="0" fontId="5" fillId="0" borderId="0" xfId="0" applyFont="1"/>
    <xf numFmtId="0" fontId="5" fillId="0" borderId="0" xfId="0" applyFont="1" applyFill="1"/>
    <xf numFmtId="2" fontId="0" fillId="7" borderId="40" xfId="0" applyNumberFormat="1" applyFill="1" applyBorder="1"/>
    <xf numFmtId="2" fontId="0" fillId="10" borderId="40" xfId="0" applyNumberFormat="1" applyFill="1" applyBorder="1"/>
    <xf numFmtId="0" fontId="3" fillId="6" borderId="0" xfId="0" applyFont="1" applyFill="1"/>
    <xf numFmtId="0" fontId="0" fillId="5" borderId="1" xfId="0" applyFill="1" applyBorder="1"/>
    <xf numFmtId="0" fontId="2" fillId="5" borderId="18" xfId="0" applyFont="1" applyFill="1" applyBorder="1"/>
    <xf numFmtId="9" fontId="0" fillId="5" borderId="1" xfId="0" applyNumberFormat="1" applyFill="1" applyBorder="1"/>
    <xf numFmtId="10" fontId="0" fillId="5" borderId="1" xfId="0" applyNumberFormat="1" applyFill="1" applyBorder="1"/>
    <xf numFmtId="0" fontId="0" fillId="0" borderId="31" xfId="0" applyFill="1" applyBorder="1"/>
    <xf numFmtId="2" fontId="0" fillId="8" borderId="32" xfId="0" applyNumberFormat="1" applyFill="1" applyBorder="1"/>
    <xf numFmtId="10" fontId="2" fillId="0" borderId="15" xfId="0" applyNumberFormat="1" applyFont="1" applyBorder="1"/>
    <xf numFmtId="2" fontId="8" fillId="10" borderId="18" xfId="0" applyNumberFormat="1" applyFont="1" applyFill="1" applyBorder="1"/>
    <xf numFmtId="2" fontId="8" fillId="6" borderId="18" xfId="0" applyNumberFormat="1" applyFont="1" applyFill="1" applyBorder="1"/>
    <xf numFmtId="164" fontId="0" fillId="0" borderId="0" xfId="0" applyNumberFormat="1"/>
    <xf numFmtId="0" fontId="2" fillId="5" borderId="31" xfId="0" applyFont="1" applyFill="1" applyBorder="1"/>
    <xf numFmtId="0" fontId="2" fillId="0" borderId="31" xfId="0" applyFont="1" applyBorder="1"/>
    <xf numFmtId="0" fontId="2" fillId="0" borderId="33" xfId="0" applyFont="1" applyBorder="1"/>
    <xf numFmtId="0" fontId="2" fillId="0" borderId="41" xfId="0" applyFont="1" applyBorder="1"/>
    <xf numFmtId="0" fontId="5" fillId="0" borderId="11" xfId="0" applyFont="1" applyFill="1" applyBorder="1"/>
    <xf numFmtId="0" fontId="0" fillId="0" borderId="42" xfId="0" applyBorder="1"/>
    <xf numFmtId="0" fontId="0" fillId="5" borderId="18" xfId="0" applyFill="1" applyBorder="1"/>
    <xf numFmtId="0" fontId="0" fillId="0" borderId="19" xfId="0" applyBorder="1"/>
    <xf numFmtId="0" fontId="0" fillId="5" borderId="31" xfId="0" applyFill="1" applyBorder="1"/>
    <xf numFmtId="0" fontId="0" fillId="0" borderId="33" xfId="0" applyBorder="1"/>
    <xf numFmtId="0" fontId="2" fillId="0" borderId="11" xfId="0" applyFont="1" applyBorder="1"/>
    <xf numFmtId="0" fontId="2" fillId="5" borderId="26" xfId="0" applyFont="1" applyFill="1" applyBorder="1"/>
    <xf numFmtId="0" fontId="0" fillId="5" borderId="26" xfId="0" applyFill="1" applyBorder="1"/>
    <xf numFmtId="0" fontId="0" fillId="5" borderId="46" xfId="0" applyFill="1" applyBorder="1"/>
    <xf numFmtId="0" fontId="0" fillId="0" borderId="11" xfId="0" applyFont="1" applyBorder="1"/>
    <xf numFmtId="0" fontId="3" fillId="0" borderId="11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2" fillId="5" borderId="46" xfId="0" applyFont="1" applyFill="1" applyBorder="1"/>
    <xf numFmtId="0" fontId="0" fillId="0" borderId="11" xfId="0" applyBorder="1" applyAlignment="1">
      <alignment wrapText="1"/>
    </xf>
    <xf numFmtId="0" fontId="0" fillId="0" borderId="47" xfId="0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0" fillId="0" borderId="53" xfId="0" applyBorder="1"/>
    <xf numFmtId="0" fontId="3" fillId="0" borderId="44" xfId="0" applyFont="1" applyBorder="1"/>
    <xf numFmtId="0" fontId="3" fillId="2" borderId="52" xfId="0" applyFont="1" applyFill="1" applyBorder="1"/>
    <xf numFmtId="0" fontId="3" fillId="2" borderId="43" xfId="0" applyFont="1" applyFill="1" applyBorder="1"/>
    <xf numFmtId="0" fontId="3" fillId="0" borderId="23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43" xfId="0" applyFont="1" applyBorder="1"/>
    <xf numFmtId="0" fontId="2" fillId="3" borderId="7" xfId="0" applyFont="1" applyFill="1" applyBorder="1" applyAlignment="1">
      <alignment wrapText="1"/>
    </xf>
    <xf numFmtId="0" fontId="2" fillId="4" borderId="10" xfId="0" applyFont="1" applyFill="1" applyBorder="1"/>
    <xf numFmtId="0" fontId="3" fillId="2" borderId="5" xfId="0" applyFont="1" applyFill="1" applyBorder="1"/>
    <xf numFmtId="0" fontId="4" fillId="0" borderId="43" xfId="0" applyFont="1" applyBorder="1"/>
    <xf numFmtId="0" fontId="4" fillId="0" borderId="44" xfId="0" applyFont="1" applyBorder="1"/>
    <xf numFmtId="0" fontId="4" fillId="2" borderId="52" xfId="0" applyFont="1" applyFill="1" applyBorder="1"/>
    <xf numFmtId="0" fontId="4" fillId="2" borderId="13" xfId="0" applyFont="1" applyFill="1" applyBorder="1"/>
    <xf numFmtId="0" fontId="4" fillId="2" borderId="43" xfId="0" applyFont="1" applyFill="1" applyBorder="1"/>
    <xf numFmtId="0" fontId="4" fillId="2" borderId="5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10" xfId="0" applyFont="1" applyBorder="1"/>
    <xf numFmtId="0" fontId="0" fillId="6" borderId="17" xfId="0" applyFill="1" applyBorder="1"/>
    <xf numFmtId="0" fontId="3" fillId="6" borderId="18" xfId="0" applyFont="1" applyFill="1" applyBorder="1"/>
    <xf numFmtId="0" fontId="0" fillId="6" borderId="18" xfId="0" applyFill="1" applyBorder="1"/>
    <xf numFmtId="0" fontId="0" fillId="7" borderId="18" xfId="0" applyFill="1" applyBorder="1"/>
    <xf numFmtId="0" fontId="0" fillId="5" borderId="17" xfId="0" applyFill="1" applyBorder="1"/>
    <xf numFmtId="0" fontId="0" fillId="6" borderId="19" xfId="0" applyFill="1" applyBorder="1"/>
    <xf numFmtId="0" fontId="2" fillId="0" borderId="45" xfId="0" applyFont="1" applyBorder="1"/>
    <xf numFmtId="0" fontId="0" fillId="6" borderId="31" xfId="0" applyFill="1" applyBorder="1"/>
    <xf numFmtId="0" fontId="0" fillId="7" borderId="54" xfId="0" applyFill="1" applyBorder="1"/>
    <xf numFmtId="0" fontId="0" fillId="5" borderId="36" xfId="0" applyFill="1" applyBorder="1"/>
    <xf numFmtId="0" fontId="0" fillId="7" borderId="36" xfId="0" applyFill="1" applyBorder="1"/>
    <xf numFmtId="0" fontId="2" fillId="0" borderId="55" xfId="0" applyFont="1" applyBorder="1"/>
    <xf numFmtId="0" fontId="0" fillId="0" borderId="36" xfId="0" applyFill="1" applyBorder="1"/>
    <xf numFmtId="0" fontId="0" fillId="5" borderId="54" xfId="0" applyFill="1" applyBorder="1"/>
    <xf numFmtId="0" fontId="0" fillId="6" borderId="36" xfId="0" applyFill="1" applyBorder="1"/>
    <xf numFmtId="0" fontId="0" fillId="6" borderId="54" xfId="0" applyFill="1" applyBorder="1"/>
    <xf numFmtId="0" fontId="3" fillId="6" borderId="36" xfId="0" applyFont="1" applyFill="1" applyBorder="1"/>
    <xf numFmtId="0" fontId="2" fillId="0" borderId="47" xfId="0" applyFont="1" applyBorder="1"/>
    <xf numFmtId="0" fontId="3" fillId="5" borderId="36" xfId="0" applyFont="1" applyFill="1" applyBorder="1"/>
    <xf numFmtId="0" fontId="2" fillId="0" borderId="26" xfId="0" applyFont="1" applyFill="1" applyBorder="1"/>
    <xf numFmtId="0" fontId="0" fillId="0" borderId="56" xfId="0" applyBorder="1"/>
    <xf numFmtId="0" fontId="2" fillId="0" borderId="0" xfId="0" applyFont="1" applyBorder="1"/>
    <xf numFmtId="0" fontId="5" fillId="0" borderId="0" xfId="0" applyFont="1" applyFill="1" applyBorder="1"/>
    <xf numFmtId="0" fontId="8" fillId="0" borderId="1" xfId="0" applyFont="1" applyBorder="1"/>
    <xf numFmtId="0" fontId="8" fillId="0" borderId="1" xfId="0" applyFont="1" applyFill="1" applyBorder="1"/>
    <xf numFmtId="0" fontId="0" fillId="0" borderId="44" xfId="0" applyBorder="1"/>
    <xf numFmtId="0" fontId="0" fillId="7" borderId="44" xfId="0" applyFill="1" applyBorder="1"/>
    <xf numFmtId="0" fontId="0" fillId="7" borderId="1" xfId="0" applyFill="1" applyBorder="1"/>
    <xf numFmtId="0" fontId="0" fillId="7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7" borderId="4" xfId="0" applyFill="1" applyBorder="1"/>
    <xf numFmtId="0" fontId="0" fillId="0" borderId="2" xfId="0" applyFill="1" applyBorder="1"/>
    <xf numFmtId="0" fontId="0" fillId="5" borderId="4" xfId="0" applyFill="1" applyBorder="1"/>
    <xf numFmtId="0" fontId="0" fillId="5" borderId="9" xfId="0" applyFill="1" applyBorder="1"/>
    <xf numFmtId="0" fontId="0" fillId="11" borderId="18" xfId="0" applyFill="1" applyBorder="1"/>
    <xf numFmtId="0" fontId="0" fillId="7" borderId="4" xfId="0" applyFont="1" applyFill="1" applyBorder="1"/>
    <xf numFmtId="2" fontId="0" fillId="9" borderId="9" xfId="0" applyNumberFormat="1" applyFill="1" applyBorder="1"/>
    <xf numFmtId="0" fontId="0" fillId="5" borderId="2" xfId="0" applyFill="1" applyBorder="1"/>
    <xf numFmtId="0" fontId="0" fillId="5" borderId="44" xfId="0" applyFill="1" applyBorder="1"/>
    <xf numFmtId="0" fontId="0" fillId="0" borderId="9" xfId="0" applyFill="1" applyBorder="1"/>
    <xf numFmtId="0" fontId="0" fillId="5" borderId="12" xfId="0" applyFill="1" applyBorder="1"/>
    <xf numFmtId="9" fontId="0" fillId="9" borderId="64" xfId="0" applyNumberFormat="1" applyFill="1" applyBorder="1"/>
    <xf numFmtId="9" fontId="0" fillId="9" borderId="12" xfId="0" applyNumberFormat="1" applyFill="1" applyBorder="1"/>
    <xf numFmtId="9" fontId="0" fillId="9" borderId="21" xfId="0" applyNumberFormat="1" applyFill="1" applyBorder="1"/>
    <xf numFmtId="9" fontId="0" fillId="6" borderId="64" xfId="0" applyNumberFormat="1" applyFill="1" applyBorder="1"/>
    <xf numFmtId="9" fontId="0" fillId="6" borderId="12" xfId="0" applyNumberFormat="1" applyFill="1" applyBorder="1"/>
    <xf numFmtId="9" fontId="0" fillId="6" borderId="21" xfId="0" applyNumberFormat="1" applyFill="1" applyBorder="1"/>
    <xf numFmtId="0" fontId="0" fillId="11" borderId="36" xfId="0" applyFill="1" applyBorder="1"/>
    <xf numFmtId="0" fontId="0" fillId="5" borderId="64" xfId="0" applyFill="1" applyBorder="1"/>
    <xf numFmtId="0" fontId="0" fillId="5" borderId="21" xfId="0" applyFill="1" applyBorder="1"/>
    <xf numFmtId="10" fontId="0" fillId="0" borderId="4" xfId="0" applyNumberFormat="1" applyBorder="1"/>
    <xf numFmtId="10" fontId="0" fillId="0" borderId="9" xfId="0" applyNumberFormat="1" applyBorder="1"/>
    <xf numFmtId="0" fontId="2" fillId="0" borderId="2" xfId="0" applyFont="1" applyFill="1" applyBorder="1"/>
    <xf numFmtId="10" fontId="0" fillId="8" borderId="64" xfId="0" applyNumberFormat="1" applyFill="1" applyBorder="1"/>
    <xf numFmtId="10" fontId="0" fillId="8" borderId="12" xfId="0" applyNumberFormat="1" applyFill="1" applyBorder="1"/>
    <xf numFmtId="10" fontId="0" fillId="8" borderId="21" xfId="0" applyNumberFormat="1" applyFill="1" applyBorder="1"/>
    <xf numFmtId="10" fontId="0" fillId="5" borderId="4" xfId="0" applyNumberFormat="1" applyFill="1" applyBorder="1"/>
    <xf numFmtId="10" fontId="0" fillId="5" borderId="9" xfId="0" applyNumberFormat="1" applyFill="1" applyBorder="1"/>
    <xf numFmtId="10" fontId="0" fillId="10" borderId="64" xfId="0" applyNumberFormat="1" applyFill="1" applyBorder="1"/>
    <xf numFmtId="10" fontId="0" fillId="10" borderId="12" xfId="0" applyNumberFormat="1" applyFill="1" applyBorder="1"/>
    <xf numFmtId="10" fontId="0" fillId="10" borderId="21" xfId="0" applyNumberFormat="1" applyFill="1" applyBorder="1"/>
    <xf numFmtId="9" fontId="0" fillId="0" borderId="4" xfId="0" applyNumberFormat="1" applyBorder="1"/>
    <xf numFmtId="9" fontId="0" fillId="0" borderId="9" xfId="0" applyNumberFormat="1" applyBorder="1"/>
    <xf numFmtId="10" fontId="0" fillId="5" borderId="44" xfId="0" applyNumberFormat="1" applyFill="1" applyBorder="1"/>
    <xf numFmtId="0" fontId="2" fillId="3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7" borderId="2" xfId="0" applyFont="1" applyFill="1" applyBorder="1" applyAlignment="1">
      <alignment wrapText="1"/>
    </xf>
    <xf numFmtId="9" fontId="0" fillId="6" borderId="52" xfId="0" applyNumberFormat="1" applyFill="1" applyBorder="1"/>
    <xf numFmtId="0" fontId="0" fillId="10" borderId="12" xfId="0" applyFill="1" applyBorder="1"/>
    <xf numFmtId="0" fontId="0" fillId="10" borderId="21" xfId="0" applyFill="1" applyBorder="1"/>
    <xf numFmtId="2" fontId="0" fillId="7" borderId="32" xfId="0" applyNumberFormat="1" applyFill="1" applyBorder="1"/>
    <xf numFmtId="10" fontId="0" fillId="8" borderId="4" xfId="0" applyNumberFormat="1" applyFill="1" applyBorder="1"/>
    <xf numFmtId="10" fontId="0" fillId="8" borderId="1" xfId="0" applyNumberFormat="1" applyFill="1" applyBorder="1"/>
    <xf numFmtId="10" fontId="0" fillId="8" borderId="9" xfId="0" applyNumberFormat="1" applyFill="1" applyBorder="1"/>
    <xf numFmtId="10" fontId="0" fillId="8" borderId="52" xfId="0" applyNumberFormat="1" applyFill="1" applyBorder="1"/>
    <xf numFmtId="10" fontId="0" fillId="8" borderId="60" xfId="0" applyNumberFormat="1" applyFill="1" applyBorder="1"/>
    <xf numFmtId="10" fontId="0" fillId="5" borderId="2" xfId="0" applyNumberFormat="1" applyFill="1" applyBorder="1"/>
    <xf numFmtId="0" fontId="0" fillId="0" borderId="12" xfId="0" applyFill="1" applyBorder="1"/>
    <xf numFmtId="0" fontId="0" fillId="0" borderId="11" xfId="0" applyFill="1" applyBorder="1"/>
    <xf numFmtId="2" fontId="0" fillId="10" borderId="18" xfId="0" applyNumberFormat="1" applyFill="1" applyBorder="1"/>
    <xf numFmtId="0" fontId="3" fillId="0" borderId="43" xfId="0" applyFont="1" applyFill="1" applyBorder="1"/>
    <xf numFmtId="0" fontId="0" fillId="5" borderId="26" xfId="0" applyFill="1" applyBorder="1" applyAlignment="1">
      <alignment wrapText="1"/>
    </xf>
    <xf numFmtId="0" fontId="3" fillId="0" borderId="36" xfId="0" applyFont="1" applyFill="1" applyBorder="1"/>
    <xf numFmtId="0" fontId="3" fillId="0" borderId="18" xfId="0" applyFont="1" applyFill="1" applyBorder="1"/>
    <xf numFmtId="10" fontId="0" fillId="10" borderId="52" xfId="0" applyNumberFormat="1" applyFill="1" applyBorder="1"/>
    <xf numFmtId="10" fontId="0" fillId="10" borderId="60" xfId="0" applyNumberFormat="1" applyFill="1" applyBorder="1"/>
    <xf numFmtId="10" fontId="0" fillId="0" borderId="44" xfId="0" applyNumberFormat="1" applyBorder="1"/>
    <xf numFmtId="10" fontId="0" fillId="0" borderId="2" xfId="0" applyNumberFormat="1" applyBorder="1"/>
    <xf numFmtId="0" fontId="0" fillId="11" borderId="14" xfId="0" applyFill="1" applyBorder="1"/>
    <xf numFmtId="0" fontId="0" fillId="11" borderId="1" xfId="0" applyFill="1" applyBorder="1"/>
    <xf numFmtId="0" fontId="0" fillId="11" borderId="12" xfId="0" applyFill="1" applyBorder="1"/>
    <xf numFmtId="0" fontId="0" fillId="11" borderId="11" xfId="0" applyFill="1" applyBorder="1"/>
    <xf numFmtId="0" fontId="0" fillId="11" borderId="10" xfId="0" applyFill="1" applyBorder="1"/>
    <xf numFmtId="10" fontId="0" fillId="0" borderId="1" xfId="0" applyNumberFormat="1" applyFill="1" applyBorder="1"/>
    <xf numFmtId="2" fontId="8" fillId="7" borderId="9" xfId="0" applyNumberFormat="1" applyFont="1" applyFill="1" applyBorder="1"/>
    <xf numFmtId="2" fontId="8" fillId="6" borderId="9" xfId="0" applyNumberFormat="1" applyFont="1" applyFill="1" applyBorder="1"/>
    <xf numFmtId="0" fontId="2" fillId="7" borderId="5" xfId="0" applyFont="1" applyFill="1" applyBorder="1"/>
    <xf numFmtId="0" fontId="2" fillId="7" borderId="10" xfId="0" applyFont="1" applyFill="1" applyBorder="1"/>
    <xf numFmtId="0" fontId="0" fillId="0" borderId="46" xfId="0" applyBorder="1"/>
    <xf numFmtId="0" fontId="0" fillId="0" borderId="26" xfId="0" applyBorder="1"/>
    <xf numFmtId="0" fontId="0" fillId="0" borderId="54" xfId="0" applyBorder="1"/>
    <xf numFmtId="0" fontId="0" fillId="0" borderId="71" xfId="0" applyBorder="1"/>
    <xf numFmtId="0" fontId="0" fillId="0" borderId="26" xfId="0" applyFill="1" applyBorder="1"/>
    <xf numFmtId="0" fontId="8" fillId="0" borderId="26" xfId="0" applyFont="1" applyBorder="1"/>
    <xf numFmtId="1" fontId="9" fillId="0" borderId="1" xfId="0" applyNumberFormat="1" applyFont="1" applyBorder="1"/>
    <xf numFmtId="1" fontId="10" fillId="0" borderId="1" xfId="0" applyNumberFormat="1" applyFont="1" applyBorder="1"/>
    <xf numFmtId="0" fontId="0" fillId="0" borderId="57" xfId="0" applyBorder="1"/>
    <xf numFmtId="0" fontId="0" fillId="0" borderId="63" xfId="0" applyBorder="1"/>
    <xf numFmtId="2" fontId="0" fillId="8" borderId="1" xfId="0" applyNumberFormat="1" applyFill="1" applyBorder="1"/>
    <xf numFmtId="2" fontId="0" fillId="6" borderId="1" xfId="0" applyNumberFormat="1" applyFill="1" applyBorder="1"/>
    <xf numFmtId="2" fontId="0" fillId="7" borderId="1" xfId="0" applyNumberFormat="1" applyFill="1" applyBorder="1"/>
    <xf numFmtId="2" fontId="0" fillId="10" borderId="1" xfId="0" applyNumberFormat="1" applyFill="1" applyBorder="1"/>
    <xf numFmtId="2" fontId="8" fillId="10" borderId="7" xfId="0" applyNumberFormat="1" applyFont="1" applyFill="1" applyBorder="1"/>
    <xf numFmtId="1" fontId="11" fillId="0" borderId="7" xfId="0" applyNumberFormat="1" applyFont="1" applyBorder="1"/>
    <xf numFmtId="0" fontId="0" fillId="0" borderId="9" xfId="0" applyBorder="1" applyAlignment="1">
      <alignment wrapText="1"/>
    </xf>
    <xf numFmtId="1" fontId="9" fillId="0" borderId="9" xfId="0" applyNumberFormat="1" applyFont="1" applyBorder="1"/>
    <xf numFmtId="1" fontId="10" fillId="0" borderId="9" xfId="0" applyNumberFormat="1" applyFont="1" applyBorder="1"/>
    <xf numFmtId="1" fontId="11" fillId="0" borderId="10" xfId="0" applyNumberFormat="1" applyFont="1" applyBorder="1"/>
    <xf numFmtId="0" fontId="0" fillId="0" borderId="7" xfId="0" applyBorder="1" applyAlignment="1">
      <alignment wrapText="1"/>
    </xf>
    <xf numFmtId="2" fontId="0" fillId="9" borderId="1" xfId="0" applyNumberFormat="1" applyFill="1" applyBorder="1"/>
    <xf numFmtId="1" fontId="3" fillId="0" borderId="1" xfId="0" applyNumberFormat="1" applyFont="1" applyBorder="1"/>
    <xf numFmtId="2" fontId="8" fillId="7" borderId="7" xfId="0" applyNumberFormat="1" applyFont="1" applyFill="1" applyBorder="1"/>
    <xf numFmtId="0" fontId="0" fillId="0" borderId="72" xfId="0" applyBorder="1"/>
    <xf numFmtId="0" fontId="3" fillId="0" borderId="14" xfId="0" applyFont="1" applyFill="1" applyBorder="1"/>
    <xf numFmtId="2" fontId="0" fillId="10" borderId="14" xfId="0" applyNumberFormat="1" applyFill="1" applyBorder="1"/>
    <xf numFmtId="1" fontId="9" fillId="0" borderId="14" xfId="0" applyNumberFormat="1" applyFont="1" applyBorder="1"/>
    <xf numFmtId="1" fontId="9" fillId="0" borderId="22" xfId="0" applyNumberFormat="1" applyFont="1" applyBorder="1"/>
    <xf numFmtId="0" fontId="0" fillId="7" borderId="5" xfId="0" applyFill="1" applyBorder="1"/>
    <xf numFmtId="0" fontId="0" fillId="7" borderId="10" xfId="0" applyFont="1" applyFill="1" applyBorder="1"/>
    <xf numFmtId="0" fontId="0" fillId="7" borderId="5" xfId="0" applyFont="1" applyFill="1" applyBorder="1"/>
    <xf numFmtId="0" fontId="0" fillId="7" borderId="67" xfId="0" applyFill="1" applyBorder="1"/>
    <xf numFmtId="0" fontId="8" fillId="0" borderId="4" xfId="0" applyFont="1" applyBorder="1"/>
    <xf numFmtId="0" fontId="8" fillId="0" borderId="9" xfId="0" applyFont="1" applyFill="1" applyBorder="1"/>
    <xf numFmtId="0" fontId="0" fillId="0" borderId="21" xfId="0" applyBorder="1"/>
    <xf numFmtId="10" fontId="8" fillId="10" borderId="64" xfId="0" applyNumberFormat="1" applyFont="1" applyFill="1" applyBorder="1"/>
    <xf numFmtId="10" fontId="8" fillId="0" borderId="4" xfId="0" applyNumberFormat="1" applyFont="1" applyBorder="1"/>
    <xf numFmtId="0" fontId="8" fillId="0" borderId="9" xfId="0" applyFont="1" applyBorder="1"/>
    <xf numFmtId="10" fontId="8" fillId="10" borderId="12" xfId="0" applyNumberFormat="1" applyFont="1" applyFill="1" applyBorder="1"/>
    <xf numFmtId="10" fontId="8" fillId="10" borderId="21" xfId="0" applyNumberFormat="1" applyFont="1" applyFill="1" applyBorder="1"/>
    <xf numFmtId="10" fontId="8" fillId="0" borderId="1" xfId="0" applyNumberFormat="1" applyFont="1" applyBorder="1"/>
    <xf numFmtId="10" fontId="8" fillId="0" borderId="9" xfId="0" applyNumberFormat="1" applyFont="1" applyBorder="1"/>
    <xf numFmtId="0" fontId="4" fillId="2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wrapText="1"/>
    </xf>
    <xf numFmtId="0" fontId="3" fillId="0" borderId="4" xfId="0" applyFont="1" applyBorder="1"/>
    <xf numFmtId="0" fontId="3" fillId="2" borderId="64" xfId="0" applyFont="1" applyFill="1" applyBorder="1"/>
    <xf numFmtId="0" fontId="3" fillId="2" borderId="11" xfId="0" applyFont="1" applyFill="1" applyBorder="1"/>
    <xf numFmtId="0" fontId="3" fillId="2" borderId="4" xfId="0" applyFont="1" applyFill="1" applyBorder="1"/>
    <xf numFmtId="0" fontId="2" fillId="4" borderId="9" xfId="0" applyFont="1" applyFill="1" applyBorder="1"/>
    <xf numFmtId="0" fontId="3" fillId="0" borderId="4" xfId="0" applyFont="1" applyFill="1" applyBorder="1"/>
    <xf numFmtId="0" fontId="3" fillId="0" borderId="64" xfId="0" applyFont="1" applyFill="1" applyBorder="1"/>
    <xf numFmtId="0" fontId="3" fillId="0" borderId="11" xfId="0" applyFont="1" applyFill="1" applyBorder="1"/>
    <xf numFmtId="0" fontId="0" fillId="0" borderId="21" xfId="0" applyFill="1" applyBorder="1"/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8" xfId="0" applyBorder="1" applyAlignment="1">
      <alignment horizontal="center"/>
    </xf>
    <xf numFmtId="10" fontId="3" fillId="2" borderId="24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0" fontId="4" fillId="2" borderId="24" xfId="0" applyNumberFormat="1" applyFont="1" applyFill="1" applyBorder="1" applyAlignment="1">
      <alignment horizontal="center"/>
    </xf>
    <xf numFmtId="10" fontId="4" fillId="2" borderId="13" xfId="0" applyNumberFormat="1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4" xfId="0" applyNumberFormat="1" applyFont="1" applyFill="1" applyBorder="1" applyAlignment="1">
      <alignment horizontal="center"/>
    </xf>
    <xf numFmtId="10" fontId="3" fillId="0" borderId="13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3" fillId="0" borderId="73" xfId="0" applyFont="1" applyFill="1" applyBorder="1" applyAlignment="1">
      <alignment horizontal="center"/>
    </xf>
    <xf numFmtId="0" fontId="3" fillId="2" borderId="73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2" fillId="5" borderId="49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0" fillId="0" borderId="6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0" fillId="0" borderId="70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70" xfId="0" applyBorder="1" applyAlignment="1">
      <alignment horizontal="center" wrapText="1"/>
    </xf>
    <xf numFmtId="0" fontId="2" fillId="5" borderId="61" xfId="0" applyFont="1" applyFill="1" applyBorder="1" applyAlignment="1">
      <alignment horizontal="center"/>
    </xf>
    <xf numFmtId="0" fontId="2" fillId="5" borderId="56" xfId="0" applyFont="1" applyFill="1" applyBorder="1" applyAlignment="1">
      <alignment horizontal="center"/>
    </xf>
    <xf numFmtId="0" fontId="2" fillId="5" borderId="58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65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5" borderId="2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mfsfj.de/resource/blob/228470/dc2219705eeb5b8b9c117ce3f7e7bc05/kindertagesbetreuung-kompakt-ausbaustand-und-bedarf-2022-data.pdf" TargetMode="External"/><Relationship Id="rId2" Type="http://schemas.openxmlformats.org/officeDocument/2006/relationships/hyperlink" Target="https://www.bmfsfj.de/resource/blob/228470/dc2219705eeb5b8b9c117ce3f7e7bc05/kindertagesbetreuung-kompakt-ausbaustand-und-bedarf-2022-data.pdf" TargetMode="External"/><Relationship Id="rId1" Type="http://schemas.openxmlformats.org/officeDocument/2006/relationships/hyperlink" Target="https://www.bmfsfj.de/resource/blob/228470/dc2219705eeb5b8b9c117ce3f7e7bc05/kindertagesbetreuung-kompakt-ausbaustand-und-bedarf-2022-data.pdf" TargetMode="Externa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47"/>
  <sheetViews>
    <sheetView workbookViewId="0">
      <selection activeCell="J28" sqref="J28"/>
    </sheetView>
  </sheetViews>
  <sheetFormatPr baseColWidth="10" defaultRowHeight="15" x14ac:dyDescent="0.25"/>
  <cols>
    <col min="1" max="1" width="23.28515625" customWidth="1"/>
    <col min="2" max="2" width="16.28515625" customWidth="1"/>
    <col min="3" max="3" width="16.85546875" customWidth="1"/>
    <col min="4" max="4" width="16.42578125" customWidth="1"/>
    <col min="5" max="5" width="17.140625" customWidth="1"/>
    <col min="6" max="6" width="17" customWidth="1"/>
    <col min="7" max="7" width="17.42578125" customWidth="1"/>
    <col min="8" max="8" width="17.5703125" customWidth="1"/>
    <col min="9" max="9" width="17.28515625" customWidth="1"/>
    <col min="10" max="10" width="16.42578125" customWidth="1"/>
    <col min="11" max="11" width="17.5703125" customWidth="1"/>
    <col min="12" max="12" width="20.28515625" customWidth="1"/>
    <col min="13" max="13" width="19.42578125" customWidth="1"/>
    <col min="14" max="14" width="20.140625" customWidth="1"/>
    <col min="15" max="15" width="18.85546875" customWidth="1"/>
  </cols>
  <sheetData>
    <row r="3" spans="1:19" x14ac:dyDescent="0.25">
      <c r="B3" s="32" t="s">
        <v>17</v>
      </c>
    </row>
    <row r="4" spans="1:19" ht="15.75" thickBot="1" x14ac:dyDescent="0.3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9" ht="15.75" thickBot="1" x14ac:dyDescent="0.3">
      <c r="A5" s="133" t="s">
        <v>39</v>
      </c>
      <c r="B5" s="134" t="s">
        <v>19</v>
      </c>
      <c r="C5" s="134" t="s">
        <v>20</v>
      </c>
      <c r="D5" s="134" t="s">
        <v>21</v>
      </c>
      <c r="E5" s="134" t="s">
        <v>22</v>
      </c>
      <c r="F5" s="134" t="s">
        <v>23</v>
      </c>
      <c r="G5" s="134" t="s">
        <v>24</v>
      </c>
      <c r="H5" s="134" t="s">
        <v>25</v>
      </c>
      <c r="I5" s="134" t="s">
        <v>26</v>
      </c>
      <c r="J5" s="134" t="s">
        <v>27</v>
      </c>
      <c r="K5" s="134" t="s">
        <v>28</v>
      </c>
      <c r="L5" s="134" t="s">
        <v>29</v>
      </c>
      <c r="M5" s="134" t="s">
        <v>30</v>
      </c>
      <c r="N5" s="134" t="s">
        <v>31</v>
      </c>
      <c r="O5" s="135" t="s">
        <v>32</v>
      </c>
    </row>
    <row r="6" spans="1:19" x14ac:dyDescent="0.25">
      <c r="A6" s="130" t="s">
        <v>37</v>
      </c>
      <c r="B6" s="131">
        <v>136</v>
      </c>
      <c r="C6" s="131">
        <v>160</v>
      </c>
      <c r="D6" s="131">
        <v>152</v>
      </c>
      <c r="E6" s="131">
        <v>156</v>
      </c>
      <c r="F6" s="131">
        <v>127</v>
      </c>
      <c r="G6" s="131">
        <v>185</v>
      </c>
      <c r="H6" s="131">
        <v>151</v>
      </c>
      <c r="I6" s="131">
        <v>135</v>
      </c>
      <c r="J6" s="131">
        <v>166</v>
      </c>
      <c r="K6" s="131">
        <v>159</v>
      </c>
      <c r="L6" s="131">
        <v>156</v>
      </c>
      <c r="M6" s="131">
        <v>135</v>
      </c>
      <c r="N6" s="131">
        <v>158</v>
      </c>
      <c r="O6" s="132">
        <v>168</v>
      </c>
    </row>
    <row r="7" spans="1:19" x14ac:dyDescent="0.25">
      <c r="A7" s="54" t="s">
        <v>38</v>
      </c>
      <c r="B7" s="78">
        <v>52</v>
      </c>
      <c r="C7" s="78">
        <v>75</v>
      </c>
      <c r="D7" s="78">
        <v>87</v>
      </c>
      <c r="E7" s="78">
        <v>78</v>
      </c>
      <c r="F7" s="78">
        <v>78</v>
      </c>
      <c r="G7" s="78">
        <v>106</v>
      </c>
      <c r="H7" s="78">
        <v>89</v>
      </c>
      <c r="I7" s="78">
        <v>76</v>
      </c>
      <c r="J7" s="78">
        <v>89</v>
      </c>
      <c r="K7" s="78">
        <v>79</v>
      </c>
      <c r="L7" s="78">
        <v>78</v>
      </c>
      <c r="M7" s="78">
        <v>70</v>
      </c>
      <c r="N7" s="78">
        <v>88</v>
      </c>
      <c r="O7" s="74">
        <v>59</v>
      </c>
    </row>
    <row r="8" spans="1:19" x14ac:dyDescent="0.25">
      <c r="A8" s="110" t="s">
        <v>40</v>
      </c>
      <c r="B8" s="125">
        <v>106</v>
      </c>
      <c r="C8" s="125">
        <v>121</v>
      </c>
      <c r="D8" s="125">
        <v>107</v>
      </c>
      <c r="E8" s="125">
        <v>108</v>
      </c>
      <c r="F8" s="125">
        <v>129</v>
      </c>
      <c r="G8" s="125">
        <v>125</v>
      </c>
      <c r="H8" s="125">
        <v>127</v>
      </c>
      <c r="I8" s="125">
        <v>140</v>
      </c>
      <c r="J8" s="125">
        <v>141</v>
      </c>
      <c r="K8" s="125">
        <v>126</v>
      </c>
      <c r="L8" s="125">
        <v>125</v>
      </c>
      <c r="M8" s="125">
        <v>113</v>
      </c>
      <c r="N8" s="125">
        <v>128</v>
      </c>
      <c r="O8" s="127">
        <v>99</v>
      </c>
    </row>
    <row r="9" spans="1:19" x14ac:dyDescent="0.25">
      <c r="A9" s="54" t="s">
        <v>41</v>
      </c>
      <c r="B9" s="78">
        <v>99</v>
      </c>
      <c r="C9" s="78">
        <v>75</v>
      </c>
      <c r="D9" s="78">
        <v>92</v>
      </c>
      <c r="E9" s="78">
        <v>87</v>
      </c>
      <c r="F9" s="78">
        <v>98</v>
      </c>
      <c r="G9" s="78">
        <v>88</v>
      </c>
      <c r="H9" s="78">
        <v>101</v>
      </c>
      <c r="I9" s="78">
        <v>90</v>
      </c>
      <c r="J9" s="78">
        <v>99</v>
      </c>
      <c r="K9" s="78">
        <v>114</v>
      </c>
      <c r="L9" s="78">
        <v>59</v>
      </c>
      <c r="M9" s="78">
        <v>110</v>
      </c>
      <c r="N9" s="78">
        <v>97</v>
      </c>
      <c r="O9" s="74">
        <v>98</v>
      </c>
    </row>
    <row r="10" spans="1:19" x14ac:dyDescent="0.25">
      <c r="A10" s="110" t="s">
        <v>42</v>
      </c>
      <c r="B10" s="125">
        <v>41</v>
      </c>
      <c r="C10" s="125">
        <v>53</v>
      </c>
      <c r="D10" s="125">
        <v>39</v>
      </c>
      <c r="E10" s="125">
        <v>56</v>
      </c>
      <c r="F10" s="125">
        <v>51</v>
      </c>
      <c r="G10" s="125">
        <v>51</v>
      </c>
      <c r="H10" s="125">
        <v>44</v>
      </c>
      <c r="I10" s="125">
        <v>42</v>
      </c>
      <c r="J10" s="125">
        <v>65</v>
      </c>
      <c r="K10" s="125">
        <v>60</v>
      </c>
      <c r="L10" s="125">
        <v>50</v>
      </c>
      <c r="M10" s="125">
        <v>43</v>
      </c>
      <c r="N10" s="125">
        <v>47</v>
      </c>
      <c r="O10" s="127">
        <v>71</v>
      </c>
    </row>
    <row r="11" spans="1:19" x14ac:dyDescent="0.25">
      <c r="A11" s="54" t="s">
        <v>43</v>
      </c>
      <c r="B11" s="78">
        <v>69</v>
      </c>
      <c r="C11" s="78">
        <v>82</v>
      </c>
      <c r="D11" s="78">
        <v>84</v>
      </c>
      <c r="E11" s="78">
        <v>82</v>
      </c>
      <c r="F11" s="78">
        <v>91</v>
      </c>
      <c r="G11" s="78">
        <v>101</v>
      </c>
      <c r="H11" s="78">
        <v>95</v>
      </c>
      <c r="I11" s="78">
        <v>81</v>
      </c>
      <c r="J11" s="78">
        <v>87</v>
      </c>
      <c r="K11" s="78">
        <v>81</v>
      </c>
      <c r="L11" s="78">
        <v>89</v>
      </c>
      <c r="M11" s="78">
        <v>85</v>
      </c>
      <c r="N11" s="78">
        <v>65</v>
      </c>
      <c r="O11" s="74">
        <v>85</v>
      </c>
    </row>
    <row r="12" spans="1:19" x14ac:dyDescent="0.25">
      <c r="A12" s="110" t="s">
        <v>44</v>
      </c>
      <c r="B12" s="125">
        <v>35</v>
      </c>
      <c r="C12" s="125">
        <v>35</v>
      </c>
      <c r="D12" s="125">
        <v>43</v>
      </c>
      <c r="E12" s="125">
        <v>45</v>
      </c>
      <c r="F12" s="125">
        <v>44</v>
      </c>
      <c r="G12" s="125">
        <v>37</v>
      </c>
      <c r="H12" s="125">
        <v>41</v>
      </c>
      <c r="I12" s="125">
        <v>44</v>
      </c>
      <c r="J12" s="125">
        <v>36</v>
      </c>
      <c r="K12" s="125">
        <v>36</v>
      </c>
      <c r="L12" s="125">
        <v>32</v>
      </c>
      <c r="M12" s="125">
        <v>43</v>
      </c>
      <c r="N12" s="125">
        <v>46</v>
      </c>
      <c r="O12" s="127">
        <v>38</v>
      </c>
    </row>
    <row r="13" spans="1:19" x14ac:dyDescent="0.25">
      <c r="A13" s="54" t="s">
        <v>45</v>
      </c>
      <c r="B13" s="78">
        <v>83</v>
      </c>
      <c r="C13" s="78">
        <v>105</v>
      </c>
      <c r="D13" s="78">
        <v>84</v>
      </c>
      <c r="E13" s="78">
        <v>95</v>
      </c>
      <c r="F13" s="78">
        <v>89</v>
      </c>
      <c r="G13" s="78">
        <v>91</v>
      </c>
      <c r="H13" s="78">
        <v>91</v>
      </c>
      <c r="I13" s="78">
        <v>91</v>
      </c>
      <c r="J13" s="78">
        <v>92</v>
      </c>
      <c r="K13" s="78">
        <v>90</v>
      </c>
      <c r="L13" s="78">
        <v>88</v>
      </c>
      <c r="M13" s="78">
        <v>108</v>
      </c>
      <c r="N13" s="78">
        <v>107</v>
      </c>
      <c r="O13" s="74">
        <v>85</v>
      </c>
    </row>
    <row r="14" spans="1:19" x14ac:dyDescent="0.25">
      <c r="A14" s="110" t="s">
        <v>10</v>
      </c>
      <c r="B14" s="125">
        <v>100</v>
      </c>
      <c r="C14" s="125">
        <v>82</v>
      </c>
      <c r="D14" s="125">
        <v>116</v>
      </c>
      <c r="E14" s="125">
        <v>116</v>
      </c>
      <c r="F14" s="125">
        <v>105</v>
      </c>
      <c r="G14" s="125">
        <v>109</v>
      </c>
      <c r="H14" s="125">
        <v>97</v>
      </c>
      <c r="I14" s="125">
        <v>105</v>
      </c>
      <c r="J14" s="125">
        <v>106</v>
      </c>
      <c r="K14" s="125">
        <v>103</v>
      </c>
      <c r="L14" s="125">
        <v>111</v>
      </c>
      <c r="M14" s="125">
        <v>92</v>
      </c>
      <c r="N14" s="125">
        <v>110</v>
      </c>
      <c r="O14" s="127">
        <v>95</v>
      </c>
    </row>
    <row r="15" spans="1:19" x14ac:dyDescent="0.25">
      <c r="A15" s="103" t="s">
        <v>46</v>
      </c>
      <c r="B15" s="78">
        <v>800</v>
      </c>
      <c r="C15" s="78">
        <v>887</v>
      </c>
      <c r="D15" s="78">
        <v>961</v>
      </c>
      <c r="E15" s="78">
        <v>888</v>
      </c>
      <c r="F15" s="78">
        <v>966</v>
      </c>
      <c r="G15" s="78">
        <v>925</v>
      </c>
      <c r="H15" s="78">
        <v>939</v>
      </c>
      <c r="I15" s="78">
        <v>863</v>
      </c>
      <c r="J15" s="78">
        <v>919</v>
      </c>
      <c r="K15" s="78">
        <v>930</v>
      </c>
      <c r="L15" s="78">
        <v>880</v>
      </c>
      <c r="M15" s="78">
        <v>848</v>
      </c>
      <c r="N15" s="78">
        <v>918</v>
      </c>
      <c r="O15" s="74">
        <v>901</v>
      </c>
      <c r="Q15" s="71"/>
      <c r="R15" s="71"/>
      <c r="S15" s="71"/>
    </row>
    <row r="16" spans="1:19" x14ac:dyDescent="0.25">
      <c r="A16" s="110" t="s">
        <v>47</v>
      </c>
      <c r="B16" s="125">
        <v>44</v>
      </c>
      <c r="C16" s="125">
        <v>54</v>
      </c>
      <c r="D16" s="125">
        <v>65</v>
      </c>
      <c r="E16" s="125">
        <v>64</v>
      </c>
      <c r="F16" s="125">
        <v>67</v>
      </c>
      <c r="G16" s="125">
        <v>58</v>
      </c>
      <c r="H16" s="125">
        <v>67</v>
      </c>
      <c r="I16" s="125">
        <v>76</v>
      </c>
      <c r="J16" s="125">
        <v>56</v>
      </c>
      <c r="K16" s="125">
        <v>58</v>
      </c>
      <c r="L16" s="125">
        <v>57</v>
      </c>
      <c r="M16" s="125">
        <v>61</v>
      </c>
      <c r="N16" s="125">
        <v>62</v>
      </c>
      <c r="O16" s="127">
        <v>72</v>
      </c>
      <c r="Q16" s="71"/>
      <c r="R16" s="71"/>
      <c r="S16" s="71"/>
    </row>
    <row r="17" spans="1:19" x14ac:dyDescent="0.25">
      <c r="A17" s="54" t="s">
        <v>48</v>
      </c>
      <c r="B17" s="78">
        <v>34</v>
      </c>
      <c r="C17" s="78">
        <v>50</v>
      </c>
      <c r="D17" s="78">
        <v>69</v>
      </c>
      <c r="E17" s="78">
        <v>48</v>
      </c>
      <c r="F17" s="78">
        <v>65</v>
      </c>
      <c r="G17" s="78">
        <v>51</v>
      </c>
      <c r="H17" s="78">
        <v>56</v>
      </c>
      <c r="I17" s="78">
        <v>57</v>
      </c>
      <c r="J17" s="78">
        <v>59</v>
      </c>
      <c r="K17" s="78">
        <v>61</v>
      </c>
      <c r="L17" s="78">
        <v>47</v>
      </c>
      <c r="M17" s="78">
        <v>54</v>
      </c>
      <c r="N17" s="78">
        <v>40</v>
      </c>
      <c r="O17" s="74">
        <v>44</v>
      </c>
      <c r="Q17" s="71"/>
      <c r="R17" s="71"/>
      <c r="S17" s="71"/>
    </row>
    <row r="18" spans="1:19" x14ac:dyDescent="0.25">
      <c r="A18" s="110" t="s">
        <v>49</v>
      </c>
      <c r="B18" s="125">
        <v>84</v>
      </c>
      <c r="C18" s="125">
        <v>98</v>
      </c>
      <c r="D18" s="125">
        <v>138</v>
      </c>
      <c r="E18" s="125">
        <v>122</v>
      </c>
      <c r="F18" s="125">
        <v>142</v>
      </c>
      <c r="G18" s="125">
        <v>117</v>
      </c>
      <c r="H18" s="125">
        <v>110</v>
      </c>
      <c r="I18" s="125">
        <v>117</v>
      </c>
      <c r="J18" s="125">
        <v>135</v>
      </c>
      <c r="K18" s="125">
        <v>115</v>
      </c>
      <c r="L18" s="125">
        <v>123</v>
      </c>
      <c r="M18" s="125">
        <v>99</v>
      </c>
      <c r="N18" s="125">
        <v>116</v>
      </c>
      <c r="O18" s="127">
        <v>100</v>
      </c>
    </row>
    <row r="19" spans="1:19" x14ac:dyDescent="0.25">
      <c r="A19" s="54" t="s">
        <v>3</v>
      </c>
      <c r="B19" s="78">
        <v>163</v>
      </c>
      <c r="C19" s="78">
        <v>193</v>
      </c>
      <c r="D19" s="78">
        <v>209</v>
      </c>
      <c r="E19" s="78">
        <v>182</v>
      </c>
      <c r="F19" s="78">
        <v>194</v>
      </c>
      <c r="G19" s="78">
        <v>212</v>
      </c>
      <c r="H19" s="78">
        <v>175</v>
      </c>
      <c r="I19" s="78">
        <v>197</v>
      </c>
      <c r="J19" s="78">
        <v>194</v>
      </c>
      <c r="K19" s="78">
        <v>197</v>
      </c>
      <c r="L19" s="78">
        <v>176</v>
      </c>
      <c r="M19" s="78">
        <v>192</v>
      </c>
      <c r="N19" s="78">
        <v>175</v>
      </c>
      <c r="O19" s="74">
        <v>197</v>
      </c>
    </row>
    <row r="20" spans="1:19" x14ac:dyDescent="0.25">
      <c r="A20" s="110" t="s">
        <v>50</v>
      </c>
      <c r="B20" s="125">
        <v>81</v>
      </c>
      <c r="C20" s="125">
        <v>77</v>
      </c>
      <c r="D20" s="125">
        <v>84</v>
      </c>
      <c r="E20" s="125">
        <v>85</v>
      </c>
      <c r="F20" s="125">
        <v>73</v>
      </c>
      <c r="G20" s="125">
        <v>84</v>
      </c>
      <c r="H20" s="125">
        <v>74</v>
      </c>
      <c r="I20" s="125">
        <v>70</v>
      </c>
      <c r="J20" s="125">
        <v>75</v>
      </c>
      <c r="K20" s="125">
        <v>72</v>
      </c>
      <c r="L20" s="125">
        <v>82</v>
      </c>
      <c r="M20" s="125">
        <v>80</v>
      </c>
      <c r="N20" s="125">
        <v>67</v>
      </c>
      <c r="O20" s="127">
        <v>56</v>
      </c>
    </row>
    <row r="21" spans="1:19" x14ac:dyDescent="0.25">
      <c r="A21" s="54" t="s">
        <v>51</v>
      </c>
      <c r="B21" s="78">
        <v>143</v>
      </c>
      <c r="C21" s="78">
        <v>138</v>
      </c>
      <c r="D21" s="78">
        <v>155</v>
      </c>
      <c r="E21" s="78">
        <v>166</v>
      </c>
      <c r="F21" s="78">
        <v>138</v>
      </c>
      <c r="G21" s="78">
        <v>150</v>
      </c>
      <c r="H21" s="78">
        <v>165</v>
      </c>
      <c r="I21" s="78">
        <v>146</v>
      </c>
      <c r="J21" s="78">
        <v>160</v>
      </c>
      <c r="K21" s="78">
        <v>140</v>
      </c>
      <c r="L21" s="78">
        <v>131</v>
      </c>
      <c r="M21" s="78">
        <v>141</v>
      </c>
      <c r="N21" s="78">
        <v>154</v>
      </c>
      <c r="O21" s="74">
        <v>129</v>
      </c>
    </row>
    <row r="22" spans="1:19" x14ac:dyDescent="0.25">
      <c r="A22" s="110" t="s">
        <v>52</v>
      </c>
      <c r="B22" s="125">
        <v>40</v>
      </c>
      <c r="C22" s="125">
        <v>47</v>
      </c>
      <c r="D22" s="125">
        <v>49</v>
      </c>
      <c r="E22" s="125">
        <v>52</v>
      </c>
      <c r="F22" s="125">
        <v>55</v>
      </c>
      <c r="G22" s="125">
        <v>65</v>
      </c>
      <c r="H22" s="125">
        <v>55</v>
      </c>
      <c r="I22" s="125">
        <v>52</v>
      </c>
      <c r="J22" s="125">
        <v>55</v>
      </c>
      <c r="K22" s="125">
        <v>47</v>
      </c>
      <c r="L22" s="125">
        <v>52</v>
      </c>
      <c r="M22" s="125">
        <v>55</v>
      </c>
      <c r="N22" s="125">
        <v>46</v>
      </c>
      <c r="O22" s="127">
        <v>64</v>
      </c>
    </row>
    <row r="23" spans="1:19" ht="15.75" thickBot="1" x14ac:dyDescent="0.3">
      <c r="A23" s="55" t="s">
        <v>53</v>
      </c>
      <c r="B23" s="126">
        <v>65</v>
      </c>
      <c r="C23" s="126">
        <v>61</v>
      </c>
      <c r="D23" s="126">
        <v>73</v>
      </c>
      <c r="E23" s="126">
        <v>81</v>
      </c>
      <c r="F23" s="126">
        <v>66</v>
      </c>
      <c r="G23" s="126">
        <v>79</v>
      </c>
      <c r="H23" s="126">
        <v>76</v>
      </c>
      <c r="I23" s="126">
        <v>87</v>
      </c>
      <c r="J23" s="126">
        <v>78</v>
      </c>
      <c r="K23" s="126">
        <v>71</v>
      </c>
      <c r="L23" s="126">
        <v>89</v>
      </c>
      <c r="M23" s="126">
        <v>78</v>
      </c>
      <c r="N23" s="126">
        <v>67</v>
      </c>
      <c r="O23" s="128">
        <v>74</v>
      </c>
    </row>
    <row r="24" spans="1:19" ht="15.75" thickBot="1" x14ac:dyDescent="0.3">
      <c r="A24" s="123" t="s">
        <v>54</v>
      </c>
      <c r="B24" s="129">
        <f>SUM(B6:B23)</f>
        <v>2175</v>
      </c>
      <c r="C24" s="129">
        <f t="shared" ref="C24:O24" si="0">SUM(C6:C23)</f>
        <v>2393</v>
      </c>
      <c r="D24" s="129">
        <f t="shared" si="0"/>
        <v>2607</v>
      </c>
      <c r="E24" s="129">
        <f t="shared" si="0"/>
        <v>2511</v>
      </c>
      <c r="F24" s="129">
        <f t="shared" si="0"/>
        <v>2578</v>
      </c>
      <c r="G24" s="129">
        <f t="shared" si="0"/>
        <v>2634</v>
      </c>
      <c r="H24" s="129">
        <f t="shared" si="0"/>
        <v>2553</v>
      </c>
      <c r="I24" s="129">
        <f t="shared" si="0"/>
        <v>2469</v>
      </c>
      <c r="J24" s="129">
        <f t="shared" si="0"/>
        <v>2612</v>
      </c>
      <c r="K24" s="129">
        <f t="shared" si="0"/>
        <v>2539</v>
      </c>
      <c r="L24" s="129">
        <f t="shared" si="0"/>
        <v>2425</v>
      </c>
      <c r="M24" s="129">
        <f t="shared" si="0"/>
        <v>2407</v>
      </c>
      <c r="N24" s="129">
        <f t="shared" si="0"/>
        <v>2491</v>
      </c>
      <c r="O24" s="129">
        <f t="shared" si="0"/>
        <v>2435</v>
      </c>
    </row>
    <row r="25" spans="1:19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9" x14ac:dyDescent="0.25">
      <c r="B26" s="32" t="s">
        <v>18</v>
      </c>
    </row>
    <row r="27" spans="1:19" ht="15.75" thickBot="1" x14ac:dyDescent="0.3">
      <c r="B27" s="124"/>
      <c r="C27" s="124"/>
      <c r="D27" s="124"/>
      <c r="E27" s="124"/>
      <c r="F27" s="124"/>
      <c r="G27" s="124"/>
    </row>
    <row r="28" spans="1:19" ht="29.25" customHeight="1" thickBot="1" x14ac:dyDescent="0.3">
      <c r="A28" s="133" t="s">
        <v>39</v>
      </c>
      <c r="B28" s="137" t="s">
        <v>132</v>
      </c>
      <c r="C28" s="137" t="s">
        <v>33</v>
      </c>
      <c r="D28" s="137" t="s">
        <v>34</v>
      </c>
      <c r="E28" s="137" t="s">
        <v>35</v>
      </c>
      <c r="F28" s="137" t="s">
        <v>36</v>
      </c>
      <c r="G28" s="138" t="s">
        <v>87</v>
      </c>
    </row>
    <row r="29" spans="1:19" x14ac:dyDescent="0.25">
      <c r="A29" s="136" t="s">
        <v>37</v>
      </c>
      <c r="B29" s="131">
        <v>137</v>
      </c>
      <c r="C29" s="131">
        <v>135</v>
      </c>
      <c r="D29" s="131">
        <v>131</v>
      </c>
      <c r="E29" s="131">
        <v>131</v>
      </c>
      <c r="F29" s="131">
        <v>129</v>
      </c>
      <c r="G29" s="132">
        <v>129</v>
      </c>
    </row>
    <row r="30" spans="1:19" x14ac:dyDescent="0.25">
      <c r="A30" s="120" t="s">
        <v>38</v>
      </c>
      <c r="B30" s="78">
        <v>68</v>
      </c>
      <c r="C30" s="78">
        <v>68</v>
      </c>
      <c r="D30" s="78">
        <v>68</v>
      </c>
      <c r="E30" s="78">
        <v>68</v>
      </c>
      <c r="F30" s="78">
        <v>68</v>
      </c>
      <c r="G30" s="74">
        <v>68</v>
      </c>
    </row>
    <row r="31" spans="1:19" x14ac:dyDescent="0.25">
      <c r="A31" s="119" t="s">
        <v>40</v>
      </c>
      <c r="B31" s="125">
        <v>106</v>
      </c>
      <c r="C31" s="125">
        <v>107</v>
      </c>
      <c r="D31" s="125">
        <v>106</v>
      </c>
      <c r="E31" s="125">
        <v>106</v>
      </c>
      <c r="F31" s="125">
        <v>105</v>
      </c>
      <c r="G31" s="127">
        <v>104</v>
      </c>
    </row>
    <row r="32" spans="1:19" x14ac:dyDescent="0.25">
      <c r="A32" s="120" t="s">
        <v>41</v>
      </c>
      <c r="B32" s="78">
        <v>89</v>
      </c>
      <c r="C32" s="78">
        <v>89</v>
      </c>
      <c r="D32" s="78">
        <v>89</v>
      </c>
      <c r="E32" s="78">
        <v>89</v>
      </c>
      <c r="F32" s="78">
        <v>89</v>
      </c>
      <c r="G32" s="74">
        <v>89</v>
      </c>
    </row>
    <row r="33" spans="1:7" x14ac:dyDescent="0.25">
      <c r="A33" s="119" t="s">
        <v>42</v>
      </c>
      <c r="B33" s="125">
        <v>49</v>
      </c>
      <c r="C33" s="125">
        <v>47</v>
      </c>
      <c r="D33" s="125">
        <v>50</v>
      </c>
      <c r="E33" s="125">
        <v>52</v>
      </c>
      <c r="F33" s="125">
        <v>54</v>
      </c>
      <c r="G33" s="127">
        <v>57</v>
      </c>
    </row>
    <row r="34" spans="1:7" x14ac:dyDescent="0.25">
      <c r="A34" s="120" t="s">
        <v>43</v>
      </c>
      <c r="B34" s="78">
        <v>85</v>
      </c>
      <c r="C34" s="78">
        <v>82</v>
      </c>
      <c r="D34" s="78">
        <v>81</v>
      </c>
      <c r="E34" s="78">
        <v>81</v>
      </c>
      <c r="F34" s="78">
        <v>80</v>
      </c>
      <c r="G34" s="74">
        <v>80</v>
      </c>
    </row>
    <row r="35" spans="1:7" x14ac:dyDescent="0.25">
      <c r="A35" s="119" t="s">
        <v>44</v>
      </c>
      <c r="B35" s="125">
        <v>37</v>
      </c>
      <c r="C35" s="125">
        <v>37</v>
      </c>
      <c r="D35" s="125">
        <v>37</v>
      </c>
      <c r="E35" s="125">
        <v>37</v>
      </c>
      <c r="F35" s="125">
        <v>37</v>
      </c>
      <c r="G35" s="127">
        <v>37</v>
      </c>
    </row>
    <row r="36" spans="1:7" x14ac:dyDescent="0.25">
      <c r="A36" s="120" t="s">
        <v>45</v>
      </c>
      <c r="B36" s="78">
        <v>87</v>
      </c>
      <c r="C36" s="78">
        <v>87</v>
      </c>
      <c r="D36" s="78">
        <v>87</v>
      </c>
      <c r="E36" s="78">
        <v>87</v>
      </c>
      <c r="F36" s="78">
        <v>85</v>
      </c>
      <c r="G36" s="74">
        <v>85</v>
      </c>
    </row>
    <row r="37" spans="1:7" x14ac:dyDescent="0.25">
      <c r="A37" s="119" t="s">
        <v>10</v>
      </c>
      <c r="B37" s="125">
        <v>99</v>
      </c>
      <c r="C37" s="125">
        <v>99</v>
      </c>
      <c r="D37" s="125">
        <v>100</v>
      </c>
      <c r="E37" s="125">
        <v>98</v>
      </c>
      <c r="F37" s="125">
        <v>102</v>
      </c>
      <c r="G37" s="127">
        <v>102</v>
      </c>
    </row>
    <row r="38" spans="1:7" x14ac:dyDescent="0.25">
      <c r="A38" s="120" t="s">
        <v>46</v>
      </c>
      <c r="B38" s="78">
        <v>912</v>
      </c>
      <c r="C38" s="78">
        <v>917</v>
      </c>
      <c r="D38" s="78">
        <v>913</v>
      </c>
      <c r="E38" s="78">
        <v>909</v>
      </c>
      <c r="F38" s="78">
        <v>905</v>
      </c>
      <c r="G38" s="74">
        <v>900</v>
      </c>
    </row>
    <row r="39" spans="1:7" x14ac:dyDescent="0.25">
      <c r="A39" s="119" t="s">
        <v>47</v>
      </c>
      <c r="B39" s="125">
        <v>51</v>
      </c>
      <c r="C39" s="125">
        <v>51</v>
      </c>
      <c r="D39" s="125">
        <v>52</v>
      </c>
      <c r="E39" s="125">
        <v>51</v>
      </c>
      <c r="F39" s="125">
        <v>50</v>
      </c>
      <c r="G39" s="127">
        <v>50</v>
      </c>
    </row>
    <row r="40" spans="1:7" x14ac:dyDescent="0.25">
      <c r="A40" s="120" t="s">
        <v>48</v>
      </c>
      <c r="B40" s="78">
        <v>50</v>
      </c>
      <c r="C40" s="78">
        <v>50</v>
      </c>
      <c r="D40" s="78">
        <v>50</v>
      </c>
      <c r="E40" s="78">
        <v>50</v>
      </c>
      <c r="F40" s="78">
        <v>50</v>
      </c>
      <c r="G40" s="74">
        <v>50</v>
      </c>
    </row>
    <row r="41" spans="1:7" x14ac:dyDescent="0.25">
      <c r="A41" s="119" t="s">
        <v>49</v>
      </c>
      <c r="B41" s="125">
        <v>103</v>
      </c>
      <c r="C41" s="125">
        <v>101</v>
      </c>
      <c r="D41" s="125">
        <v>101</v>
      </c>
      <c r="E41" s="125">
        <v>99</v>
      </c>
      <c r="F41" s="125">
        <v>100</v>
      </c>
      <c r="G41" s="127">
        <v>100</v>
      </c>
    </row>
    <row r="42" spans="1:7" x14ac:dyDescent="0.25">
      <c r="A42" s="120" t="s">
        <v>3</v>
      </c>
      <c r="B42" s="78">
        <v>195</v>
      </c>
      <c r="C42" s="78">
        <v>195</v>
      </c>
      <c r="D42" s="78">
        <v>195</v>
      </c>
      <c r="E42" s="78">
        <v>195</v>
      </c>
      <c r="F42" s="78">
        <v>195</v>
      </c>
      <c r="G42" s="78">
        <v>195</v>
      </c>
    </row>
    <row r="43" spans="1:7" x14ac:dyDescent="0.25">
      <c r="A43" s="119" t="s">
        <v>50</v>
      </c>
      <c r="B43" s="125">
        <v>90</v>
      </c>
      <c r="C43" s="125">
        <v>90</v>
      </c>
      <c r="D43" s="125">
        <v>90</v>
      </c>
      <c r="E43" s="125">
        <v>90</v>
      </c>
      <c r="F43" s="125">
        <v>90</v>
      </c>
      <c r="G43" s="127">
        <v>90</v>
      </c>
    </row>
    <row r="44" spans="1:7" x14ac:dyDescent="0.25">
      <c r="A44" s="120" t="s">
        <v>51</v>
      </c>
      <c r="B44" s="78">
        <v>150</v>
      </c>
      <c r="C44" s="78">
        <v>150</v>
      </c>
      <c r="D44" s="78">
        <v>165</v>
      </c>
      <c r="E44" s="78">
        <v>150</v>
      </c>
      <c r="F44" s="78">
        <v>150</v>
      </c>
      <c r="G44" s="74">
        <v>150</v>
      </c>
    </row>
    <row r="45" spans="1:7" x14ac:dyDescent="0.25">
      <c r="A45" s="119" t="s">
        <v>52</v>
      </c>
      <c r="B45" s="125">
        <v>47</v>
      </c>
      <c r="C45" s="125">
        <v>46</v>
      </c>
      <c r="D45" s="125">
        <v>45</v>
      </c>
      <c r="E45" s="125">
        <v>44</v>
      </c>
      <c r="F45" s="125">
        <v>46</v>
      </c>
      <c r="G45" s="127">
        <v>45</v>
      </c>
    </row>
    <row r="46" spans="1:7" ht="15.75" thickBot="1" x14ac:dyDescent="0.3">
      <c r="A46" s="121" t="s">
        <v>53</v>
      </c>
      <c r="B46" s="126">
        <v>63</v>
      </c>
      <c r="C46" s="126">
        <v>63</v>
      </c>
      <c r="D46" s="126">
        <v>62</v>
      </c>
      <c r="E46" s="126">
        <v>61</v>
      </c>
      <c r="F46" s="126">
        <v>60</v>
      </c>
      <c r="G46" s="128">
        <v>58</v>
      </c>
    </row>
    <row r="47" spans="1:7" ht="15.75" thickBot="1" x14ac:dyDescent="0.3">
      <c r="A47" s="123" t="s">
        <v>54</v>
      </c>
      <c r="B47" s="129">
        <f>SUM(B29:B46)</f>
        <v>2418</v>
      </c>
      <c r="C47" s="129">
        <f t="shared" ref="C47" si="1">SUM(C29:C46)</f>
        <v>2414</v>
      </c>
      <c r="D47" s="129">
        <f t="shared" ref="D47" si="2">SUM(D29:D46)</f>
        <v>2422</v>
      </c>
      <c r="E47" s="129">
        <f t="shared" ref="E47" si="3">SUM(E29:E46)</f>
        <v>2398</v>
      </c>
      <c r="F47" s="129">
        <f t="shared" ref="F47" si="4">SUM(F29:F46)</f>
        <v>2395</v>
      </c>
      <c r="G47" s="129">
        <f t="shared" ref="G47" si="5">SUM(G29:G46)</f>
        <v>2389</v>
      </c>
    </row>
  </sheetData>
  <sheetProtection algorithmName="SHA-512" hashValue="rQ9iGoPbC9gGb1Hlk9nAo2AyzDDtZQcbzQMXV9LQStXLhZ3csM02as/aTTuEjO5t6m6y3bCo5Bua13nv2aC7VA==" saltValue="/p4RyzMVU710TJ+XFDmTZQ==" spinCount="100000" sheet="1" objects="1" scenarios="1"/>
  <pageMargins left="0.70866141732283472" right="0.70866141732283472" top="0.78740157480314965" bottom="0.78740157480314965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69"/>
  <sheetViews>
    <sheetView workbookViewId="0">
      <selection activeCell="L10" sqref="L10"/>
    </sheetView>
  </sheetViews>
  <sheetFormatPr baseColWidth="10" defaultRowHeight="15" x14ac:dyDescent="0.25"/>
  <cols>
    <col min="1" max="1" width="21.7109375" customWidth="1"/>
    <col min="2" max="2" width="48.42578125" customWidth="1"/>
  </cols>
  <sheetData>
    <row r="3" spans="1:11" x14ac:dyDescent="0.25">
      <c r="B3" s="32" t="s">
        <v>4</v>
      </c>
    </row>
    <row r="7" spans="1:11" ht="18.75" x14ac:dyDescent="0.3">
      <c r="B7" s="1" t="s">
        <v>5</v>
      </c>
    </row>
    <row r="8" spans="1:11" ht="15.75" thickBot="1" x14ac:dyDescent="0.3">
      <c r="A8" s="124"/>
      <c r="B8" s="124"/>
    </row>
    <row r="9" spans="1:11" ht="105.75" thickBot="1" x14ac:dyDescent="0.3">
      <c r="A9" s="318" t="s">
        <v>37</v>
      </c>
      <c r="B9" s="33"/>
      <c r="C9" s="144" t="s">
        <v>11</v>
      </c>
      <c r="D9" s="144" t="s">
        <v>12</v>
      </c>
      <c r="E9" s="145" t="s">
        <v>13</v>
      </c>
      <c r="F9" s="21" t="s">
        <v>14</v>
      </c>
      <c r="G9" s="146" t="s">
        <v>15</v>
      </c>
      <c r="H9" s="145" t="s">
        <v>16</v>
      </c>
      <c r="I9" s="139" t="s">
        <v>72</v>
      </c>
      <c r="J9" s="139" t="s">
        <v>88</v>
      </c>
    </row>
    <row r="10" spans="1:11" ht="30.75" thickBot="1" x14ac:dyDescent="0.3">
      <c r="A10" s="319"/>
      <c r="B10" s="148" t="s">
        <v>107</v>
      </c>
      <c r="C10" s="147">
        <v>0</v>
      </c>
      <c r="D10" s="141">
        <v>12</v>
      </c>
      <c r="E10" s="142">
        <v>85</v>
      </c>
      <c r="F10" s="23">
        <v>97</v>
      </c>
      <c r="G10" s="143">
        <v>3</v>
      </c>
      <c r="H10" s="150">
        <v>0</v>
      </c>
      <c r="I10" s="321">
        <v>0.85570000000000002</v>
      </c>
      <c r="J10" s="323">
        <v>14</v>
      </c>
    </row>
    <row r="11" spans="1:11" ht="15.75" thickBot="1" x14ac:dyDescent="0.3">
      <c r="A11" s="320"/>
      <c r="B11" s="149" t="s">
        <v>108</v>
      </c>
      <c r="C11" s="63">
        <v>18</v>
      </c>
      <c r="D11" s="59">
        <v>19</v>
      </c>
      <c r="E11" s="24">
        <v>46</v>
      </c>
      <c r="F11" s="25">
        <v>83</v>
      </c>
      <c r="G11" s="26">
        <v>3</v>
      </c>
      <c r="H11" s="12">
        <v>0</v>
      </c>
      <c r="I11" s="322"/>
      <c r="J11" s="324"/>
    </row>
    <row r="12" spans="1:11" ht="105.75" thickBot="1" x14ac:dyDescent="0.3">
      <c r="A12" s="318" t="s">
        <v>38</v>
      </c>
      <c r="B12" s="33"/>
      <c r="C12" s="144" t="s">
        <v>11</v>
      </c>
      <c r="D12" s="144" t="s">
        <v>12</v>
      </c>
      <c r="E12" s="145" t="s">
        <v>13</v>
      </c>
      <c r="F12" s="21" t="s">
        <v>14</v>
      </c>
      <c r="G12" s="146" t="s">
        <v>15</v>
      </c>
      <c r="H12" s="145" t="s">
        <v>16</v>
      </c>
      <c r="I12" s="139" t="s">
        <v>72</v>
      </c>
      <c r="J12" s="139" t="s">
        <v>88</v>
      </c>
    </row>
    <row r="13" spans="1:11" ht="30.75" thickBot="1" x14ac:dyDescent="0.3">
      <c r="A13" s="319"/>
      <c r="B13" s="148" t="s">
        <v>107</v>
      </c>
      <c r="C13" s="147">
        <v>30</v>
      </c>
      <c r="D13" s="141">
        <v>0</v>
      </c>
      <c r="E13" s="142">
        <v>75</v>
      </c>
      <c r="F13" s="23">
        <v>105</v>
      </c>
      <c r="G13" s="143">
        <v>0</v>
      </c>
      <c r="H13" s="150">
        <v>0</v>
      </c>
      <c r="I13" s="321">
        <v>0.83809999999999996</v>
      </c>
      <c r="J13" s="325">
        <v>17</v>
      </c>
      <c r="K13" s="182"/>
    </row>
    <row r="14" spans="1:11" ht="15.75" thickBot="1" x14ac:dyDescent="0.3">
      <c r="A14" s="320"/>
      <c r="B14" s="149" t="s">
        <v>108</v>
      </c>
      <c r="C14" s="63">
        <v>26</v>
      </c>
      <c r="D14" s="59">
        <v>0</v>
      </c>
      <c r="E14" s="24">
        <v>62</v>
      </c>
      <c r="F14" s="25">
        <v>88</v>
      </c>
      <c r="G14" s="26">
        <v>0</v>
      </c>
      <c r="H14" s="12">
        <v>0</v>
      </c>
      <c r="I14" s="322"/>
      <c r="J14" s="324"/>
    </row>
    <row r="15" spans="1:11" ht="105.75" thickBot="1" x14ac:dyDescent="0.3">
      <c r="A15" s="318" t="s">
        <v>40</v>
      </c>
      <c r="B15" s="33"/>
      <c r="C15" s="144" t="s">
        <v>11</v>
      </c>
      <c r="D15" s="144" t="s">
        <v>12</v>
      </c>
      <c r="E15" s="145" t="s">
        <v>13</v>
      </c>
      <c r="F15" s="21" t="s">
        <v>14</v>
      </c>
      <c r="G15" s="146" t="s">
        <v>15</v>
      </c>
      <c r="H15" s="145" t="s">
        <v>16</v>
      </c>
      <c r="I15" s="139" t="s">
        <v>72</v>
      </c>
      <c r="J15" s="139" t="s">
        <v>88</v>
      </c>
    </row>
    <row r="16" spans="1:11" ht="30.75" thickBot="1" x14ac:dyDescent="0.3">
      <c r="A16" s="319"/>
      <c r="B16" s="148" t="s">
        <v>107</v>
      </c>
      <c r="C16" s="147">
        <v>4</v>
      </c>
      <c r="D16" s="141">
        <v>0</v>
      </c>
      <c r="E16" s="142">
        <v>56</v>
      </c>
      <c r="F16" s="23">
        <v>60</v>
      </c>
      <c r="G16" s="143">
        <v>0</v>
      </c>
      <c r="H16" s="150">
        <v>0</v>
      </c>
      <c r="I16" s="321">
        <v>0.93330000000000002</v>
      </c>
      <c r="J16" s="323">
        <v>4</v>
      </c>
    </row>
    <row r="17" spans="1:11" ht="15.75" thickBot="1" x14ac:dyDescent="0.3">
      <c r="A17" s="320"/>
      <c r="B17" s="149" t="s">
        <v>108</v>
      </c>
      <c r="C17" s="63">
        <v>4</v>
      </c>
      <c r="D17" s="59">
        <v>0</v>
      </c>
      <c r="E17" s="24">
        <v>52</v>
      </c>
      <c r="F17" s="25">
        <v>56</v>
      </c>
      <c r="G17" s="26">
        <v>0</v>
      </c>
      <c r="H17" s="12">
        <v>0</v>
      </c>
      <c r="I17" s="322"/>
      <c r="J17" s="324"/>
    </row>
    <row r="18" spans="1:11" ht="105.75" thickBot="1" x14ac:dyDescent="0.3">
      <c r="A18" s="318" t="s">
        <v>41</v>
      </c>
      <c r="B18" s="33"/>
      <c r="C18" s="144" t="s">
        <v>11</v>
      </c>
      <c r="D18" s="144" t="s">
        <v>12</v>
      </c>
      <c r="E18" s="145" t="s">
        <v>13</v>
      </c>
      <c r="F18" s="21" t="s">
        <v>14</v>
      </c>
      <c r="G18" s="146" t="s">
        <v>15</v>
      </c>
      <c r="H18" s="145" t="s">
        <v>16</v>
      </c>
      <c r="I18" s="139" t="s">
        <v>72</v>
      </c>
      <c r="J18" s="139" t="s">
        <v>88</v>
      </c>
    </row>
    <row r="19" spans="1:11" ht="30.75" thickBot="1" x14ac:dyDescent="0.3">
      <c r="A19" s="319"/>
      <c r="B19" s="148" t="s">
        <v>107</v>
      </c>
      <c r="C19" s="147">
        <v>30</v>
      </c>
      <c r="D19" s="141">
        <v>0</v>
      </c>
      <c r="E19" s="142">
        <v>45</v>
      </c>
      <c r="F19" s="23">
        <v>75</v>
      </c>
      <c r="G19" s="143">
        <v>0</v>
      </c>
      <c r="H19" s="150">
        <v>0</v>
      </c>
      <c r="I19" s="321">
        <v>0.73329999999999995</v>
      </c>
      <c r="J19" s="323">
        <v>20</v>
      </c>
    </row>
    <row r="20" spans="1:11" ht="15.75" thickBot="1" x14ac:dyDescent="0.3">
      <c r="A20" s="320"/>
      <c r="B20" s="149" t="s">
        <v>108</v>
      </c>
      <c r="C20" s="63">
        <v>19</v>
      </c>
      <c r="D20" s="59">
        <v>0</v>
      </c>
      <c r="E20" s="24">
        <v>36</v>
      </c>
      <c r="F20" s="25">
        <v>55</v>
      </c>
      <c r="G20" s="26">
        <v>0</v>
      </c>
      <c r="H20" s="12">
        <v>0</v>
      </c>
      <c r="I20" s="322"/>
      <c r="J20" s="324"/>
    </row>
    <row r="21" spans="1:11" ht="105.75" thickBot="1" x14ac:dyDescent="0.3">
      <c r="A21" s="318" t="s">
        <v>42</v>
      </c>
      <c r="B21" s="33"/>
      <c r="C21" s="144" t="s">
        <v>11</v>
      </c>
      <c r="D21" s="144" t="s">
        <v>12</v>
      </c>
      <c r="E21" s="145" t="s">
        <v>13</v>
      </c>
      <c r="F21" s="21" t="s">
        <v>14</v>
      </c>
      <c r="G21" s="146" t="s">
        <v>15</v>
      </c>
      <c r="H21" s="145" t="s">
        <v>16</v>
      </c>
      <c r="I21" s="139" t="s">
        <v>72</v>
      </c>
      <c r="J21" s="139" t="s">
        <v>88</v>
      </c>
    </row>
    <row r="22" spans="1:11" ht="30.75" thickBot="1" x14ac:dyDescent="0.3">
      <c r="A22" s="319"/>
      <c r="B22" s="148" t="s">
        <v>107</v>
      </c>
      <c r="C22" s="147">
        <v>0</v>
      </c>
      <c r="D22" s="141">
        <v>0</v>
      </c>
      <c r="E22" s="142">
        <v>45</v>
      </c>
      <c r="F22" s="23">
        <v>45</v>
      </c>
      <c r="G22" s="143">
        <v>0</v>
      </c>
      <c r="H22" s="150">
        <v>0</v>
      </c>
      <c r="I22" s="321">
        <v>0.86660000000000004</v>
      </c>
      <c r="J22" s="323">
        <v>6</v>
      </c>
    </row>
    <row r="23" spans="1:11" ht="15.75" thickBot="1" x14ac:dyDescent="0.3">
      <c r="A23" s="320"/>
      <c r="B23" s="149" t="s">
        <v>108</v>
      </c>
      <c r="C23" s="63">
        <v>14</v>
      </c>
      <c r="D23" s="59">
        <v>11</v>
      </c>
      <c r="E23" s="24">
        <v>14</v>
      </c>
      <c r="F23" s="25">
        <v>39</v>
      </c>
      <c r="G23" s="26">
        <v>0</v>
      </c>
      <c r="H23" s="12">
        <v>0</v>
      </c>
      <c r="I23" s="322"/>
      <c r="J23" s="324"/>
    </row>
    <row r="24" spans="1:11" ht="105.75" thickBot="1" x14ac:dyDescent="0.3">
      <c r="A24" s="318" t="s">
        <v>43</v>
      </c>
      <c r="B24" s="33"/>
      <c r="C24" s="144" t="s">
        <v>11</v>
      </c>
      <c r="D24" s="144" t="s">
        <v>12</v>
      </c>
      <c r="E24" s="145" t="s">
        <v>13</v>
      </c>
      <c r="F24" s="21" t="s">
        <v>14</v>
      </c>
      <c r="G24" s="146" t="s">
        <v>15</v>
      </c>
      <c r="H24" s="145" t="s">
        <v>16</v>
      </c>
      <c r="I24" s="139" t="s">
        <v>72</v>
      </c>
      <c r="J24" s="139" t="s">
        <v>88</v>
      </c>
    </row>
    <row r="25" spans="1:11" ht="30.75" thickBot="1" x14ac:dyDescent="0.3">
      <c r="A25" s="319"/>
      <c r="B25" s="148" t="s">
        <v>107</v>
      </c>
      <c r="C25" s="147">
        <v>15</v>
      </c>
      <c r="D25" s="141">
        <v>0</v>
      </c>
      <c r="E25" s="142">
        <v>45</v>
      </c>
      <c r="F25" s="23">
        <v>60</v>
      </c>
      <c r="G25" s="143">
        <v>0</v>
      </c>
      <c r="H25" s="150">
        <v>0</v>
      </c>
      <c r="I25" s="321">
        <v>1</v>
      </c>
      <c r="J25" s="323">
        <v>0</v>
      </c>
    </row>
    <row r="26" spans="1:11" ht="15.75" thickBot="1" x14ac:dyDescent="0.3">
      <c r="A26" s="320"/>
      <c r="B26" s="149" t="s">
        <v>108</v>
      </c>
      <c r="C26" s="63">
        <v>15</v>
      </c>
      <c r="D26" s="59">
        <v>0</v>
      </c>
      <c r="E26" s="24">
        <v>45</v>
      </c>
      <c r="F26" s="25">
        <v>60</v>
      </c>
      <c r="G26" s="26">
        <v>0</v>
      </c>
      <c r="H26" s="12">
        <v>0</v>
      </c>
      <c r="I26" s="322"/>
      <c r="J26" s="324"/>
    </row>
    <row r="27" spans="1:11" ht="105.75" thickBot="1" x14ac:dyDescent="0.3">
      <c r="A27" s="318" t="s">
        <v>44</v>
      </c>
      <c r="B27" s="33"/>
      <c r="C27" s="144" t="s">
        <v>11</v>
      </c>
      <c r="D27" s="144" t="s">
        <v>12</v>
      </c>
      <c r="E27" s="145" t="s">
        <v>13</v>
      </c>
      <c r="F27" s="21" t="s">
        <v>14</v>
      </c>
      <c r="G27" s="146" t="s">
        <v>15</v>
      </c>
      <c r="H27" s="145" t="s">
        <v>16</v>
      </c>
      <c r="I27" s="139" t="s">
        <v>72</v>
      </c>
      <c r="J27" s="139" t="s">
        <v>88</v>
      </c>
    </row>
    <row r="28" spans="1:11" ht="30.75" thickBot="1" x14ac:dyDescent="0.3">
      <c r="A28" s="319"/>
      <c r="B28" s="148" t="s">
        <v>107</v>
      </c>
      <c r="C28" s="147">
        <v>0</v>
      </c>
      <c r="D28" s="141">
        <v>0</v>
      </c>
      <c r="E28" s="142">
        <v>35</v>
      </c>
      <c r="F28" s="23">
        <v>35</v>
      </c>
      <c r="G28" s="143">
        <v>0</v>
      </c>
      <c r="H28" s="150">
        <v>5</v>
      </c>
      <c r="I28" s="321">
        <v>0.8</v>
      </c>
      <c r="J28" s="323">
        <v>7</v>
      </c>
    </row>
    <row r="29" spans="1:11" ht="15.75" thickBot="1" x14ac:dyDescent="0.3">
      <c r="A29" s="320"/>
      <c r="B29" s="149" t="s">
        <v>108</v>
      </c>
      <c r="C29" s="63">
        <v>8</v>
      </c>
      <c r="D29" s="59">
        <v>7</v>
      </c>
      <c r="E29" s="24">
        <v>13</v>
      </c>
      <c r="F29" s="25">
        <v>28</v>
      </c>
      <c r="G29" s="26">
        <v>0</v>
      </c>
      <c r="H29" s="12">
        <v>0</v>
      </c>
      <c r="I29" s="322"/>
      <c r="J29" s="324"/>
    </row>
    <row r="30" spans="1:11" ht="105.75" thickBot="1" x14ac:dyDescent="0.3">
      <c r="A30" s="318" t="s">
        <v>45</v>
      </c>
      <c r="B30" s="33"/>
      <c r="C30" s="144" t="s">
        <v>11</v>
      </c>
      <c r="D30" s="144" t="s">
        <v>12</v>
      </c>
      <c r="E30" s="145" t="s">
        <v>13</v>
      </c>
      <c r="F30" s="21" t="s">
        <v>14</v>
      </c>
      <c r="G30" s="146" t="s">
        <v>15</v>
      </c>
      <c r="H30" s="145" t="s">
        <v>16</v>
      </c>
      <c r="I30" s="139" t="s">
        <v>72</v>
      </c>
      <c r="J30" s="139" t="s">
        <v>88</v>
      </c>
    </row>
    <row r="31" spans="1:11" ht="30.75" thickBot="1" x14ac:dyDescent="0.3">
      <c r="A31" s="319"/>
      <c r="B31" s="148" t="s">
        <v>107</v>
      </c>
      <c r="C31" s="147">
        <v>0</v>
      </c>
      <c r="D31" s="141">
        <v>0</v>
      </c>
      <c r="E31" s="142">
        <v>115</v>
      </c>
      <c r="F31" s="23">
        <v>115</v>
      </c>
      <c r="G31" s="143">
        <v>0</v>
      </c>
      <c r="H31" s="150">
        <v>0</v>
      </c>
      <c r="I31" s="321">
        <v>1</v>
      </c>
      <c r="J31" s="323">
        <v>0</v>
      </c>
      <c r="K31" s="140"/>
    </row>
    <row r="32" spans="1:11" ht="15.75" thickBot="1" x14ac:dyDescent="0.3">
      <c r="A32" s="320"/>
      <c r="B32" s="149" t="s">
        <v>108</v>
      </c>
      <c r="C32" s="63">
        <v>0</v>
      </c>
      <c r="D32" s="59">
        <v>0</v>
      </c>
      <c r="E32" s="24">
        <v>115</v>
      </c>
      <c r="F32" s="25">
        <v>115</v>
      </c>
      <c r="G32" s="26">
        <v>0</v>
      </c>
      <c r="H32" s="12">
        <v>0</v>
      </c>
      <c r="I32" s="322"/>
      <c r="J32" s="324"/>
      <c r="K32" s="140"/>
    </row>
    <row r="33" spans="1:11" ht="105.75" thickBot="1" x14ac:dyDescent="0.3">
      <c r="A33" s="318" t="s">
        <v>10</v>
      </c>
      <c r="B33" s="33"/>
      <c r="C33" s="144" t="s">
        <v>11</v>
      </c>
      <c r="D33" s="144" t="s">
        <v>12</v>
      </c>
      <c r="E33" s="145" t="s">
        <v>13</v>
      </c>
      <c r="F33" s="21" t="s">
        <v>14</v>
      </c>
      <c r="G33" s="146" t="s">
        <v>15</v>
      </c>
      <c r="H33" s="145" t="s">
        <v>16</v>
      </c>
      <c r="I33" s="139" t="s">
        <v>72</v>
      </c>
      <c r="J33" s="139" t="s">
        <v>88</v>
      </c>
    </row>
    <row r="34" spans="1:11" ht="30.75" thickBot="1" x14ac:dyDescent="0.3">
      <c r="A34" s="319"/>
      <c r="B34" s="148" t="s">
        <v>107</v>
      </c>
      <c r="C34" s="147">
        <v>13</v>
      </c>
      <c r="D34" s="141">
        <v>47</v>
      </c>
      <c r="E34" s="142">
        <v>66</v>
      </c>
      <c r="F34" s="23">
        <v>126</v>
      </c>
      <c r="G34" s="143">
        <v>0</v>
      </c>
      <c r="H34" s="150">
        <v>12</v>
      </c>
      <c r="I34" s="321">
        <v>0.92059999999999997</v>
      </c>
      <c r="J34" s="323">
        <v>10</v>
      </c>
      <c r="K34" s="27"/>
    </row>
    <row r="35" spans="1:11" ht="15.75" thickBot="1" x14ac:dyDescent="0.3">
      <c r="A35" s="320"/>
      <c r="B35" s="149" t="s">
        <v>108</v>
      </c>
      <c r="C35" s="63">
        <v>13</v>
      </c>
      <c r="D35" s="59">
        <v>39</v>
      </c>
      <c r="E35" s="24">
        <v>64</v>
      </c>
      <c r="F35" s="25">
        <v>116</v>
      </c>
      <c r="G35" s="26">
        <v>0</v>
      </c>
      <c r="H35" s="12">
        <v>12</v>
      </c>
      <c r="I35" s="322"/>
      <c r="J35" s="324"/>
    </row>
    <row r="36" spans="1:11" ht="105.75" thickBot="1" x14ac:dyDescent="0.3">
      <c r="A36" s="318" t="s">
        <v>46</v>
      </c>
      <c r="B36" s="33"/>
      <c r="C36" s="144" t="s">
        <v>11</v>
      </c>
      <c r="D36" s="144" t="s">
        <v>12</v>
      </c>
      <c r="E36" s="145" t="s">
        <v>13</v>
      </c>
      <c r="F36" s="21" t="s">
        <v>14</v>
      </c>
      <c r="G36" s="146" t="s">
        <v>15</v>
      </c>
      <c r="H36" s="145" t="s">
        <v>16</v>
      </c>
      <c r="I36" s="139" t="s">
        <v>72</v>
      </c>
      <c r="J36" s="139" t="s">
        <v>88</v>
      </c>
    </row>
    <row r="37" spans="1:11" ht="30.75" thickBot="1" x14ac:dyDescent="0.3">
      <c r="A37" s="319"/>
      <c r="B37" s="148" t="s">
        <v>107</v>
      </c>
      <c r="C37" s="147">
        <v>252</v>
      </c>
      <c r="D37" s="141">
        <v>0</v>
      </c>
      <c r="E37" s="142">
        <v>774</v>
      </c>
      <c r="F37" s="23">
        <v>1026</v>
      </c>
      <c r="G37" s="143">
        <v>6</v>
      </c>
      <c r="H37" s="150">
        <v>21</v>
      </c>
      <c r="I37" s="321">
        <v>0.92979999999999996</v>
      </c>
      <c r="J37" s="323">
        <v>72</v>
      </c>
    </row>
    <row r="38" spans="1:11" ht="15.75" thickBot="1" x14ac:dyDescent="0.3">
      <c r="A38" s="320"/>
      <c r="B38" s="149" t="s">
        <v>108</v>
      </c>
      <c r="C38" s="63">
        <v>240</v>
      </c>
      <c r="D38" s="59">
        <v>0</v>
      </c>
      <c r="E38" s="24">
        <v>714</v>
      </c>
      <c r="F38" s="25">
        <v>954</v>
      </c>
      <c r="G38" s="26">
        <v>6</v>
      </c>
      <c r="H38" s="12">
        <v>21</v>
      </c>
      <c r="I38" s="322"/>
      <c r="J38" s="324"/>
    </row>
    <row r="39" spans="1:11" ht="105.75" thickBot="1" x14ac:dyDescent="0.3">
      <c r="A39" s="318" t="s">
        <v>47</v>
      </c>
      <c r="B39" s="33"/>
      <c r="C39" s="144" t="s">
        <v>11</v>
      </c>
      <c r="D39" s="144" t="s">
        <v>12</v>
      </c>
      <c r="E39" s="145" t="s">
        <v>13</v>
      </c>
      <c r="F39" s="21" t="s">
        <v>14</v>
      </c>
      <c r="G39" s="146" t="s">
        <v>15</v>
      </c>
      <c r="H39" s="145" t="s">
        <v>16</v>
      </c>
      <c r="I39" s="139" t="s">
        <v>72</v>
      </c>
      <c r="J39" s="139" t="s">
        <v>88</v>
      </c>
    </row>
    <row r="40" spans="1:11" ht="30.75" thickBot="1" x14ac:dyDescent="0.3">
      <c r="A40" s="319"/>
      <c r="B40" s="148" t="s">
        <v>107</v>
      </c>
      <c r="C40" s="147">
        <v>0</v>
      </c>
      <c r="D40" s="141">
        <v>30</v>
      </c>
      <c r="E40" s="142">
        <v>60</v>
      </c>
      <c r="F40" s="23">
        <v>90</v>
      </c>
      <c r="G40" s="143">
        <v>0</v>
      </c>
      <c r="H40" s="150">
        <v>0</v>
      </c>
      <c r="I40" s="321">
        <v>0.81110000000000004</v>
      </c>
      <c r="J40" s="323">
        <v>17</v>
      </c>
    </row>
    <row r="41" spans="1:11" ht="15.75" thickBot="1" x14ac:dyDescent="0.3">
      <c r="A41" s="320"/>
      <c r="B41" s="149" t="s">
        <v>108</v>
      </c>
      <c r="C41" s="63">
        <v>0</v>
      </c>
      <c r="D41" s="59">
        <v>33</v>
      </c>
      <c r="E41" s="24">
        <v>40</v>
      </c>
      <c r="F41" s="25">
        <v>73</v>
      </c>
      <c r="G41" s="26">
        <v>0</v>
      </c>
      <c r="H41" s="12">
        <v>0</v>
      </c>
      <c r="I41" s="322"/>
      <c r="J41" s="324"/>
    </row>
    <row r="42" spans="1:11" ht="105.75" thickBot="1" x14ac:dyDescent="0.3">
      <c r="A42" s="318" t="s">
        <v>48</v>
      </c>
      <c r="B42" s="33"/>
      <c r="C42" s="144" t="s">
        <v>11</v>
      </c>
      <c r="D42" s="144" t="s">
        <v>12</v>
      </c>
      <c r="E42" s="145" t="s">
        <v>13</v>
      </c>
      <c r="F42" s="21" t="s">
        <v>14</v>
      </c>
      <c r="G42" s="146" t="s">
        <v>15</v>
      </c>
      <c r="H42" s="145" t="s">
        <v>16</v>
      </c>
      <c r="I42" s="139" t="s">
        <v>72</v>
      </c>
      <c r="J42" s="139" t="s">
        <v>88</v>
      </c>
    </row>
    <row r="43" spans="1:11" ht="30.75" thickBot="1" x14ac:dyDescent="0.3">
      <c r="A43" s="319"/>
      <c r="B43" s="148" t="s">
        <v>107</v>
      </c>
      <c r="C43" s="147">
        <v>30</v>
      </c>
      <c r="D43" s="141">
        <v>0</v>
      </c>
      <c r="E43" s="142">
        <v>15</v>
      </c>
      <c r="F43" s="23">
        <v>45</v>
      </c>
      <c r="G43" s="143">
        <v>0</v>
      </c>
      <c r="H43" s="150">
        <v>0</v>
      </c>
      <c r="I43" s="321">
        <v>0.82220000000000004</v>
      </c>
      <c r="J43" s="323">
        <v>8</v>
      </c>
    </row>
    <row r="44" spans="1:11" ht="15.75" thickBot="1" x14ac:dyDescent="0.3">
      <c r="A44" s="320"/>
      <c r="B44" s="149" t="s">
        <v>108</v>
      </c>
      <c r="C44" s="63">
        <v>24</v>
      </c>
      <c r="D44" s="59">
        <v>0</v>
      </c>
      <c r="E44" s="24">
        <v>13</v>
      </c>
      <c r="F44" s="25">
        <v>37</v>
      </c>
      <c r="G44" s="26">
        <v>0</v>
      </c>
      <c r="H44" s="12">
        <v>0</v>
      </c>
      <c r="I44" s="322"/>
      <c r="J44" s="324"/>
    </row>
    <row r="45" spans="1:11" ht="105.75" thickBot="1" x14ac:dyDescent="0.3">
      <c r="A45" s="318" t="s">
        <v>49</v>
      </c>
      <c r="B45" s="33"/>
      <c r="C45" s="144" t="s">
        <v>11</v>
      </c>
      <c r="D45" s="144" t="s">
        <v>12</v>
      </c>
      <c r="E45" s="145" t="s">
        <v>13</v>
      </c>
      <c r="F45" s="21" t="s">
        <v>14</v>
      </c>
      <c r="G45" s="146" t="s">
        <v>15</v>
      </c>
      <c r="H45" s="145" t="s">
        <v>16</v>
      </c>
      <c r="I45" s="139" t="s">
        <v>72</v>
      </c>
      <c r="J45" s="139" t="s">
        <v>88</v>
      </c>
    </row>
    <row r="46" spans="1:11" ht="30.75" thickBot="1" x14ac:dyDescent="0.3">
      <c r="A46" s="319"/>
      <c r="B46" s="148" t="s">
        <v>107</v>
      </c>
      <c r="C46" s="147">
        <v>0</v>
      </c>
      <c r="D46" s="141">
        <v>87</v>
      </c>
      <c r="E46" s="142">
        <v>30</v>
      </c>
      <c r="F46" s="23">
        <v>117</v>
      </c>
      <c r="G46" s="143">
        <v>0</v>
      </c>
      <c r="H46" s="150">
        <v>15</v>
      </c>
      <c r="I46" s="321">
        <v>1</v>
      </c>
      <c r="J46" s="323">
        <v>0</v>
      </c>
    </row>
    <row r="47" spans="1:11" ht="15.75" thickBot="1" x14ac:dyDescent="0.3">
      <c r="A47" s="320"/>
      <c r="B47" s="149" t="s">
        <v>108</v>
      </c>
      <c r="C47" s="63">
        <v>0</v>
      </c>
      <c r="D47" s="59">
        <v>87</v>
      </c>
      <c r="E47" s="24">
        <v>30</v>
      </c>
      <c r="F47" s="25">
        <v>117</v>
      </c>
      <c r="G47" s="26">
        <v>0</v>
      </c>
      <c r="H47" s="12">
        <v>15</v>
      </c>
      <c r="I47" s="322"/>
      <c r="J47" s="324"/>
    </row>
    <row r="48" spans="1:11" ht="105.75" thickBot="1" x14ac:dyDescent="0.3">
      <c r="A48" s="318" t="s">
        <v>3</v>
      </c>
      <c r="B48" s="33"/>
      <c r="C48" s="144" t="s">
        <v>11</v>
      </c>
      <c r="D48" s="144" t="s">
        <v>12</v>
      </c>
      <c r="E48" s="145" t="s">
        <v>13</v>
      </c>
      <c r="F48" s="21" t="s">
        <v>14</v>
      </c>
      <c r="G48" s="146" t="s">
        <v>15</v>
      </c>
      <c r="H48" s="145" t="s">
        <v>16</v>
      </c>
      <c r="I48" s="139" t="s">
        <v>72</v>
      </c>
      <c r="J48" s="139" t="s">
        <v>88</v>
      </c>
    </row>
    <row r="49" spans="1:11" ht="30.75" thickBot="1" x14ac:dyDescent="0.3">
      <c r="A49" s="319"/>
      <c r="B49" s="148" t="s">
        <v>107</v>
      </c>
      <c r="C49" s="147">
        <v>0</v>
      </c>
      <c r="D49" s="141">
        <v>63</v>
      </c>
      <c r="E49" s="142">
        <v>161</v>
      </c>
      <c r="F49" s="23">
        <v>224</v>
      </c>
      <c r="G49" s="143">
        <v>0</v>
      </c>
      <c r="H49" s="150">
        <v>3</v>
      </c>
      <c r="I49" s="321">
        <v>0.92859999999999998</v>
      </c>
      <c r="J49" s="323">
        <v>16</v>
      </c>
    </row>
    <row r="50" spans="1:11" ht="15.75" thickBot="1" x14ac:dyDescent="0.3">
      <c r="A50" s="320"/>
      <c r="B50" s="149" t="s">
        <v>108</v>
      </c>
      <c r="C50" s="63">
        <v>0</v>
      </c>
      <c r="D50" s="59">
        <v>58</v>
      </c>
      <c r="E50" s="24">
        <v>150</v>
      </c>
      <c r="F50" s="25">
        <v>208</v>
      </c>
      <c r="G50" s="26">
        <v>0</v>
      </c>
      <c r="H50" s="12">
        <v>3</v>
      </c>
      <c r="I50" s="322"/>
      <c r="J50" s="324"/>
    </row>
    <row r="51" spans="1:11" ht="105.75" thickBot="1" x14ac:dyDescent="0.3">
      <c r="A51" s="318" t="s">
        <v>50</v>
      </c>
      <c r="B51" s="33"/>
      <c r="C51" s="144" t="s">
        <v>11</v>
      </c>
      <c r="D51" s="144" t="s">
        <v>12</v>
      </c>
      <c r="E51" s="145" t="s">
        <v>13</v>
      </c>
      <c r="F51" s="21" t="s">
        <v>14</v>
      </c>
      <c r="G51" s="146" t="s">
        <v>15</v>
      </c>
      <c r="H51" s="145" t="s">
        <v>16</v>
      </c>
      <c r="I51" s="139" t="s">
        <v>72</v>
      </c>
      <c r="J51" s="139" t="s">
        <v>88</v>
      </c>
    </row>
    <row r="52" spans="1:11" ht="30.75" thickBot="1" x14ac:dyDescent="0.3">
      <c r="A52" s="319"/>
      <c r="B52" s="148" t="s">
        <v>107</v>
      </c>
      <c r="C52" s="147">
        <v>0</v>
      </c>
      <c r="D52" s="141">
        <v>0</v>
      </c>
      <c r="E52" s="142">
        <v>90</v>
      </c>
      <c r="F52" s="23">
        <v>90</v>
      </c>
      <c r="G52" s="143">
        <v>0</v>
      </c>
      <c r="H52" s="150">
        <v>0</v>
      </c>
      <c r="I52" s="321">
        <v>1</v>
      </c>
      <c r="J52" s="323">
        <v>0</v>
      </c>
    </row>
    <row r="53" spans="1:11" ht="15.75" thickBot="1" x14ac:dyDescent="0.3">
      <c r="A53" s="320"/>
      <c r="B53" s="149" t="s">
        <v>108</v>
      </c>
      <c r="C53" s="63">
        <v>0</v>
      </c>
      <c r="D53" s="59">
        <v>0</v>
      </c>
      <c r="E53" s="24">
        <v>90</v>
      </c>
      <c r="F53" s="25">
        <v>90</v>
      </c>
      <c r="G53" s="26">
        <v>0</v>
      </c>
      <c r="H53" s="12">
        <v>0</v>
      </c>
      <c r="I53" s="322"/>
      <c r="J53" s="324"/>
    </row>
    <row r="54" spans="1:11" ht="105.75" thickBot="1" x14ac:dyDescent="0.3">
      <c r="A54" s="318" t="s">
        <v>51</v>
      </c>
      <c r="B54" s="33"/>
      <c r="C54" s="144" t="s">
        <v>11</v>
      </c>
      <c r="D54" s="144" t="s">
        <v>12</v>
      </c>
      <c r="E54" s="145" t="s">
        <v>13</v>
      </c>
      <c r="F54" s="21" t="s">
        <v>14</v>
      </c>
      <c r="G54" s="146" t="s">
        <v>15</v>
      </c>
      <c r="H54" s="145" t="s">
        <v>16</v>
      </c>
      <c r="I54" s="139" t="s">
        <v>72</v>
      </c>
      <c r="J54" s="139" t="s">
        <v>88</v>
      </c>
    </row>
    <row r="55" spans="1:11" ht="30.75" thickBot="1" x14ac:dyDescent="0.3">
      <c r="A55" s="319"/>
      <c r="B55" s="148" t="s">
        <v>107</v>
      </c>
      <c r="C55" s="147">
        <v>30</v>
      </c>
      <c r="D55" s="141">
        <v>33</v>
      </c>
      <c r="E55" s="142">
        <v>93</v>
      </c>
      <c r="F55" s="23">
        <v>156</v>
      </c>
      <c r="G55" s="143">
        <v>0</v>
      </c>
      <c r="H55" s="150">
        <v>3</v>
      </c>
      <c r="I55" s="321">
        <v>0.85899999999999999</v>
      </c>
      <c r="J55" s="323">
        <v>22</v>
      </c>
    </row>
    <row r="56" spans="1:11" ht="15.75" thickBot="1" x14ac:dyDescent="0.3">
      <c r="A56" s="320"/>
      <c r="B56" s="149" t="s">
        <v>108</v>
      </c>
      <c r="C56" s="63">
        <v>24</v>
      </c>
      <c r="D56" s="59">
        <v>29</v>
      </c>
      <c r="E56" s="24">
        <v>81</v>
      </c>
      <c r="F56" s="25">
        <v>134</v>
      </c>
      <c r="G56" s="26">
        <v>0</v>
      </c>
      <c r="H56" s="12">
        <v>3</v>
      </c>
      <c r="I56" s="322"/>
      <c r="J56" s="324"/>
    </row>
    <row r="57" spans="1:11" ht="105.75" thickBot="1" x14ac:dyDescent="0.3">
      <c r="A57" s="318" t="s">
        <v>52</v>
      </c>
      <c r="B57" s="33"/>
      <c r="C57" s="144" t="s">
        <v>11</v>
      </c>
      <c r="D57" s="144" t="s">
        <v>12</v>
      </c>
      <c r="E57" s="145" t="s">
        <v>13</v>
      </c>
      <c r="F57" s="21" t="s">
        <v>14</v>
      </c>
      <c r="G57" s="146" t="s">
        <v>15</v>
      </c>
      <c r="H57" s="145" t="s">
        <v>16</v>
      </c>
      <c r="I57" s="139" t="s">
        <v>72</v>
      </c>
      <c r="J57" s="139" t="s">
        <v>88</v>
      </c>
    </row>
    <row r="58" spans="1:11" ht="30.75" thickBot="1" x14ac:dyDescent="0.3">
      <c r="A58" s="319"/>
      <c r="B58" s="148" t="s">
        <v>107</v>
      </c>
      <c r="C58" s="147">
        <v>0</v>
      </c>
      <c r="D58" s="141">
        <v>0</v>
      </c>
      <c r="E58" s="142">
        <v>39</v>
      </c>
      <c r="F58" s="23">
        <v>39</v>
      </c>
      <c r="G58" s="143">
        <v>0</v>
      </c>
      <c r="H58" s="150">
        <v>9</v>
      </c>
      <c r="I58" s="321">
        <v>0.87180000000000002</v>
      </c>
      <c r="J58" s="323">
        <v>5</v>
      </c>
    </row>
    <row r="59" spans="1:11" ht="15.75" thickBot="1" x14ac:dyDescent="0.3">
      <c r="A59" s="320"/>
      <c r="B59" s="149" t="s">
        <v>108</v>
      </c>
      <c r="C59" s="63">
        <v>0</v>
      </c>
      <c r="D59" s="59">
        <v>0</v>
      </c>
      <c r="E59" s="24">
        <v>34</v>
      </c>
      <c r="F59" s="25">
        <v>34</v>
      </c>
      <c r="G59" s="26">
        <v>0</v>
      </c>
      <c r="H59" s="12">
        <v>7</v>
      </c>
      <c r="I59" s="322"/>
      <c r="J59" s="324"/>
    </row>
    <row r="60" spans="1:11" ht="105.75" thickBot="1" x14ac:dyDescent="0.3">
      <c r="A60" s="318" t="s">
        <v>53</v>
      </c>
      <c r="B60" s="33"/>
      <c r="C60" s="144" t="s">
        <v>11</v>
      </c>
      <c r="D60" s="144" t="s">
        <v>12</v>
      </c>
      <c r="E60" s="145" t="s">
        <v>13</v>
      </c>
      <c r="F60" s="21" t="s">
        <v>14</v>
      </c>
      <c r="G60" s="146" t="s">
        <v>15</v>
      </c>
      <c r="H60" s="145" t="s">
        <v>16</v>
      </c>
      <c r="I60" s="139" t="s">
        <v>72</v>
      </c>
      <c r="J60" s="139" t="s">
        <v>88</v>
      </c>
    </row>
    <row r="61" spans="1:11" ht="30.75" thickBot="1" x14ac:dyDescent="0.3">
      <c r="A61" s="319"/>
      <c r="B61" s="148" t="s">
        <v>107</v>
      </c>
      <c r="C61" s="147">
        <v>0</v>
      </c>
      <c r="D61" s="141">
        <v>0</v>
      </c>
      <c r="E61" s="142">
        <v>45</v>
      </c>
      <c r="F61" s="23">
        <v>45</v>
      </c>
      <c r="G61" s="143">
        <v>0</v>
      </c>
      <c r="H61" s="150">
        <v>15</v>
      </c>
      <c r="I61" s="321">
        <v>1</v>
      </c>
      <c r="J61" s="323">
        <v>0</v>
      </c>
    </row>
    <row r="62" spans="1:11" ht="15.75" thickBot="1" x14ac:dyDescent="0.3">
      <c r="A62" s="320"/>
      <c r="B62" s="149" t="s">
        <v>108</v>
      </c>
      <c r="C62" s="63">
        <v>0</v>
      </c>
      <c r="D62" s="59">
        <v>0</v>
      </c>
      <c r="E62" s="24">
        <v>45</v>
      </c>
      <c r="F62" s="25">
        <v>45</v>
      </c>
      <c r="G62" s="26">
        <v>0</v>
      </c>
      <c r="H62" s="12">
        <v>0</v>
      </c>
      <c r="I62" s="322"/>
      <c r="J62" s="324"/>
    </row>
    <row r="63" spans="1:11" ht="105.75" thickBot="1" x14ac:dyDescent="0.3">
      <c r="A63" s="318" t="s">
        <v>54</v>
      </c>
      <c r="B63" s="33"/>
      <c r="C63" s="144" t="s">
        <v>11</v>
      </c>
      <c r="D63" s="144" t="s">
        <v>12</v>
      </c>
      <c r="E63" s="145" t="s">
        <v>13</v>
      </c>
      <c r="F63" s="21" t="s">
        <v>14</v>
      </c>
      <c r="G63" s="146" t="s">
        <v>15</v>
      </c>
      <c r="H63" s="145" t="s">
        <v>16</v>
      </c>
      <c r="I63" s="139" t="s">
        <v>72</v>
      </c>
      <c r="J63" s="139" t="s">
        <v>88</v>
      </c>
    </row>
    <row r="64" spans="1:11" ht="30.75" thickBot="1" x14ac:dyDescent="0.3">
      <c r="A64" s="319"/>
      <c r="B64" s="148" t="s">
        <v>107</v>
      </c>
      <c r="C64" s="151">
        <f t="shared" ref="C64:E65" si="0">SUM(C10,C13,C16,C19,C22,C25,C28,C31,C34,C37,C40,C43,C46,C49,C52,C55,C58,C61)</f>
        <v>404</v>
      </c>
      <c r="D64" s="152">
        <f t="shared" si="0"/>
        <v>272</v>
      </c>
      <c r="E64" s="153">
        <f t="shared" si="0"/>
        <v>1874</v>
      </c>
      <c r="F64" s="154">
        <f>SUM(C64:E64)</f>
        <v>2550</v>
      </c>
      <c r="G64" s="155">
        <f>SUM(G10,G13,G16,G19,G22,G25,G28,G31,G34,G37,G40,G43,G46,G49,G52,G55,G58,G61)</f>
        <v>9</v>
      </c>
      <c r="H64" s="156">
        <f>SUM(H10,H13,H16,H19,H22,H25,H28,H31,H34,H37,H40,H43,H46,H49,H52,H55,H58,H61)</f>
        <v>83</v>
      </c>
      <c r="I64" s="326">
        <v>0.91449999999999998</v>
      </c>
      <c r="J64" s="328">
        <v>218</v>
      </c>
      <c r="K64" s="140"/>
    </row>
    <row r="65" spans="1:11" ht="15.75" thickBot="1" x14ac:dyDescent="0.3">
      <c r="A65" s="320"/>
      <c r="B65" s="149" t="s">
        <v>108</v>
      </c>
      <c r="C65" s="157">
        <f t="shared" si="0"/>
        <v>405</v>
      </c>
      <c r="D65" s="158">
        <f t="shared" si="0"/>
        <v>283</v>
      </c>
      <c r="E65" s="159">
        <f t="shared" si="0"/>
        <v>1644</v>
      </c>
      <c r="F65" s="129">
        <f>SUM(C65:E65)</f>
        <v>2332</v>
      </c>
      <c r="G65" s="160">
        <f>SUM(G11,G14,G17,G20,G23,G26,G29,G32,G35,G38,G41,G44,G47,G50,G53,G56,G59,G62)</f>
        <v>9</v>
      </c>
      <c r="H65" s="161">
        <f>SUM(H11,H14,H17,H20,H23,H26,H29,H32,H35,H38,H41,H44,H47,H50,H53,H56,H59,H62)</f>
        <v>61</v>
      </c>
      <c r="I65" s="327"/>
      <c r="J65" s="329"/>
      <c r="K65" s="140"/>
    </row>
    <row r="69" spans="1:11" x14ac:dyDescent="0.25">
      <c r="C69" s="118"/>
      <c r="D69" s="118"/>
      <c r="E69" s="118"/>
    </row>
  </sheetData>
  <sheetProtection algorithmName="SHA-512" hashValue="cntqM5oC6/sEyWdf9GxqtBkt+q9c8DCqlgLlI5VE1pU2Z9PuyHbPB8N3QWWn0mwpcE4qaJk+wZTgoZP7q2v1/w==" saltValue="zIARFyPWn6XnZDjKyYZYAw==" spinCount="100000" sheet="1" objects="1" scenarios="1"/>
  <mergeCells count="57">
    <mergeCell ref="I64:I65"/>
    <mergeCell ref="J64:J65"/>
    <mergeCell ref="I55:I56"/>
    <mergeCell ref="J55:J56"/>
    <mergeCell ref="I58:I59"/>
    <mergeCell ref="J58:J59"/>
    <mergeCell ref="I61:I62"/>
    <mergeCell ref="J61:J62"/>
    <mergeCell ref="I46:I47"/>
    <mergeCell ref="J46:J47"/>
    <mergeCell ref="I49:I50"/>
    <mergeCell ref="J49:J50"/>
    <mergeCell ref="I52:I53"/>
    <mergeCell ref="J52:J53"/>
    <mergeCell ref="I37:I38"/>
    <mergeCell ref="J37:J38"/>
    <mergeCell ref="I40:I41"/>
    <mergeCell ref="J40:J41"/>
    <mergeCell ref="I43:I44"/>
    <mergeCell ref="J43:J44"/>
    <mergeCell ref="I28:I29"/>
    <mergeCell ref="J28:J29"/>
    <mergeCell ref="I31:I32"/>
    <mergeCell ref="J31:J32"/>
    <mergeCell ref="I34:I35"/>
    <mergeCell ref="J34:J35"/>
    <mergeCell ref="I19:I20"/>
    <mergeCell ref="J19:J20"/>
    <mergeCell ref="I22:I23"/>
    <mergeCell ref="J22:J23"/>
    <mergeCell ref="I25:I26"/>
    <mergeCell ref="J25:J26"/>
    <mergeCell ref="I10:I11"/>
    <mergeCell ref="J10:J11"/>
    <mergeCell ref="I13:I14"/>
    <mergeCell ref="J13:J14"/>
    <mergeCell ref="I16:I17"/>
    <mergeCell ref="J16:J17"/>
    <mergeCell ref="A63:A65"/>
    <mergeCell ref="A42:A44"/>
    <mergeCell ref="A51:A53"/>
    <mergeCell ref="A54:A56"/>
    <mergeCell ref="A57:A59"/>
    <mergeCell ref="A60:A62"/>
    <mergeCell ref="A45:A47"/>
    <mergeCell ref="A48:A50"/>
    <mergeCell ref="A9:A11"/>
    <mergeCell ref="A12:A14"/>
    <mergeCell ref="A15:A17"/>
    <mergeCell ref="A18:A20"/>
    <mergeCell ref="A21:A23"/>
    <mergeCell ref="A39:A41"/>
    <mergeCell ref="A24:A26"/>
    <mergeCell ref="A27:A29"/>
    <mergeCell ref="A30:A32"/>
    <mergeCell ref="A33:A35"/>
    <mergeCell ref="A36:A38"/>
  </mergeCells>
  <pageMargins left="0.70866141732283472" right="0.70866141732283472" top="0.78740157480314965" bottom="0.78740157480314965" header="0.31496062992125984" footer="0.31496062992125984"/>
  <pageSetup paperSize="8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30"/>
  <sheetViews>
    <sheetView workbookViewId="0">
      <selection activeCell="N10" sqref="N10"/>
    </sheetView>
  </sheetViews>
  <sheetFormatPr baseColWidth="10" defaultRowHeight="15" x14ac:dyDescent="0.25"/>
  <cols>
    <col min="1" max="1" width="20.28515625" customWidth="1"/>
    <col min="7" max="7" width="39.28515625" customWidth="1"/>
    <col min="8" max="8" width="38" customWidth="1"/>
  </cols>
  <sheetData>
    <row r="3" spans="1:11" x14ac:dyDescent="0.25">
      <c r="B3" s="32" t="s">
        <v>4</v>
      </c>
    </row>
    <row r="7" spans="1:11" ht="18.75" x14ac:dyDescent="0.3">
      <c r="B7" s="1" t="s">
        <v>6</v>
      </c>
    </row>
    <row r="8" spans="1:11" ht="15.75" thickBot="1" x14ac:dyDescent="0.3"/>
    <row r="9" spans="1:11" ht="45" customHeight="1" x14ac:dyDescent="0.25">
      <c r="A9" s="332" t="s">
        <v>39</v>
      </c>
      <c r="B9" s="337" t="s">
        <v>55</v>
      </c>
      <c r="C9" s="338" t="s">
        <v>56</v>
      </c>
      <c r="D9" s="339" t="s">
        <v>112</v>
      </c>
      <c r="E9" s="340" t="s">
        <v>57</v>
      </c>
      <c r="F9" s="336" t="s">
        <v>113</v>
      </c>
      <c r="G9" s="336"/>
      <c r="H9" s="336"/>
      <c r="I9" s="336"/>
      <c r="J9" s="330" t="s">
        <v>74</v>
      </c>
      <c r="K9" s="330" t="s">
        <v>115</v>
      </c>
    </row>
    <row r="10" spans="1:11" ht="90" customHeight="1" x14ac:dyDescent="0.25">
      <c r="A10" s="333"/>
      <c r="B10" s="337"/>
      <c r="C10" s="338"/>
      <c r="D10" s="339"/>
      <c r="E10" s="340"/>
      <c r="F10" s="341" t="s">
        <v>58</v>
      </c>
      <c r="G10" s="341" t="s">
        <v>59</v>
      </c>
      <c r="H10" s="341"/>
      <c r="I10" s="335" t="s">
        <v>114</v>
      </c>
      <c r="J10" s="331"/>
      <c r="K10" s="331"/>
    </row>
    <row r="11" spans="1:11" ht="30" x14ac:dyDescent="0.25">
      <c r="A11" s="334"/>
      <c r="B11" s="337"/>
      <c r="C11" s="338"/>
      <c r="D11" s="339"/>
      <c r="E11" s="340"/>
      <c r="F11" s="341"/>
      <c r="G11" s="34" t="s">
        <v>61</v>
      </c>
      <c r="H11" s="22" t="s">
        <v>60</v>
      </c>
      <c r="I11" s="335"/>
      <c r="J11" s="331"/>
      <c r="K11" s="331"/>
    </row>
    <row r="12" spans="1:11" x14ac:dyDescent="0.25">
      <c r="A12" s="110" t="s">
        <v>37</v>
      </c>
      <c r="B12" s="39">
        <v>11</v>
      </c>
      <c r="C12" s="109">
        <v>1</v>
      </c>
      <c r="D12" s="109">
        <v>49</v>
      </c>
      <c r="E12" s="109">
        <v>20</v>
      </c>
      <c r="F12" s="109">
        <v>41</v>
      </c>
      <c r="G12" s="109">
        <v>0</v>
      </c>
      <c r="H12" s="109">
        <v>0</v>
      </c>
      <c r="I12" s="109">
        <v>3</v>
      </c>
      <c r="J12" s="112">
        <v>0.89800000000000002</v>
      </c>
      <c r="K12" s="109">
        <v>5</v>
      </c>
    </row>
    <row r="13" spans="1:11" x14ac:dyDescent="0.25">
      <c r="A13" s="29" t="s">
        <v>38</v>
      </c>
      <c r="B13" s="26">
        <v>4</v>
      </c>
      <c r="C13" s="3">
        <v>1</v>
      </c>
      <c r="D13" s="3">
        <v>15</v>
      </c>
      <c r="E13" s="3">
        <v>0</v>
      </c>
      <c r="F13" s="3">
        <v>10</v>
      </c>
      <c r="G13" s="3">
        <v>0</v>
      </c>
      <c r="H13" s="3">
        <v>0</v>
      </c>
      <c r="I13" s="3">
        <v>0</v>
      </c>
      <c r="J13" s="60">
        <v>0.66669999999999996</v>
      </c>
      <c r="K13" s="3">
        <v>5</v>
      </c>
    </row>
    <row r="14" spans="1:11" x14ac:dyDescent="0.25">
      <c r="A14" s="110" t="s">
        <v>40</v>
      </c>
      <c r="B14" s="39">
        <v>14</v>
      </c>
      <c r="C14" s="109">
        <v>0</v>
      </c>
      <c r="D14" s="109">
        <v>68</v>
      </c>
      <c r="E14" s="109">
        <v>23</v>
      </c>
      <c r="F14" s="109">
        <v>43</v>
      </c>
      <c r="G14" s="109">
        <v>3</v>
      </c>
      <c r="H14" s="109">
        <v>0</v>
      </c>
      <c r="I14" s="109">
        <v>15</v>
      </c>
      <c r="J14" s="112">
        <v>0.85289999999999999</v>
      </c>
      <c r="K14" s="109">
        <v>10</v>
      </c>
    </row>
    <row r="15" spans="1:11" x14ac:dyDescent="0.25">
      <c r="A15" s="29" t="s">
        <v>41</v>
      </c>
      <c r="B15" s="26">
        <v>7</v>
      </c>
      <c r="C15" s="3">
        <v>2</v>
      </c>
      <c r="D15" s="3">
        <v>25</v>
      </c>
      <c r="E15" s="3">
        <v>10</v>
      </c>
      <c r="F15" s="3">
        <v>21</v>
      </c>
      <c r="G15" s="3">
        <v>8</v>
      </c>
      <c r="H15" s="3">
        <v>0</v>
      </c>
      <c r="I15" s="3">
        <v>0</v>
      </c>
      <c r="J15" s="60">
        <v>1.1599999999999999</v>
      </c>
      <c r="K15" s="3">
        <v>0</v>
      </c>
    </row>
    <row r="16" spans="1:11" x14ac:dyDescent="0.25">
      <c r="A16" s="110" t="s">
        <v>42</v>
      </c>
      <c r="B16" s="39">
        <v>4</v>
      </c>
      <c r="C16" s="109">
        <v>0</v>
      </c>
      <c r="D16" s="109">
        <v>20</v>
      </c>
      <c r="E16" s="109">
        <v>0</v>
      </c>
      <c r="F16" s="109">
        <v>20</v>
      </c>
      <c r="G16" s="109">
        <v>0</v>
      </c>
      <c r="H16" s="109">
        <v>0</v>
      </c>
      <c r="I16" s="109">
        <v>0</v>
      </c>
      <c r="J16" s="112">
        <v>1</v>
      </c>
      <c r="K16" s="109">
        <v>0</v>
      </c>
    </row>
    <row r="17" spans="1:11" x14ac:dyDescent="0.25">
      <c r="A17" s="29" t="s">
        <v>43</v>
      </c>
      <c r="B17" s="26">
        <v>11</v>
      </c>
      <c r="C17" s="3">
        <v>1</v>
      </c>
      <c r="D17" s="3">
        <v>46</v>
      </c>
      <c r="E17" s="3">
        <v>18</v>
      </c>
      <c r="F17" s="3">
        <v>42</v>
      </c>
      <c r="G17" s="3">
        <v>1</v>
      </c>
      <c r="H17" s="3">
        <v>0</v>
      </c>
      <c r="I17" s="3">
        <v>0</v>
      </c>
      <c r="J17" s="60">
        <v>0.93479999999999996</v>
      </c>
      <c r="K17" s="3">
        <v>3</v>
      </c>
    </row>
    <row r="18" spans="1:11" x14ac:dyDescent="0.25">
      <c r="A18" s="110" t="s">
        <v>44</v>
      </c>
      <c r="B18" s="39">
        <v>1</v>
      </c>
      <c r="C18" s="109">
        <v>0</v>
      </c>
      <c r="D18" s="109">
        <v>5</v>
      </c>
      <c r="E18" s="109">
        <v>0</v>
      </c>
      <c r="F18" s="109">
        <v>6</v>
      </c>
      <c r="G18" s="109">
        <v>0</v>
      </c>
      <c r="H18" s="109">
        <v>0</v>
      </c>
      <c r="I18" s="109">
        <v>0</v>
      </c>
      <c r="J18" s="112">
        <v>1.2</v>
      </c>
      <c r="K18" s="109">
        <v>0</v>
      </c>
    </row>
    <row r="19" spans="1:11" x14ac:dyDescent="0.25">
      <c r="A19" s="29" t="s">
        <v>45</v>
      </c>
      <c r="B19" s="26">
        <v>3</v>
      </c>
      <c r="C19" s="3">
        <v>0</v>
      </c>
      <c r="D19" s="3">
        <v>15</v>
      </c>
      <c r="E19" s="59">
        <v>0</v>
      </c>
      <c r="F19" s="59">
        <v>8</v>
      </c>
      <c r="G19" s="59">
        <v>0</v>
      </c>
      <c r="H19" s="59">
        <v>0</v>
      </c>
      <c r="I19" s="59">
        <v>0</v>
      </c>
      <c r="J19" s="258">
        <v>0.5333</v>
      </c>
      <c r="K19" s="59">
        <v>7</v>
      </c>
    </row>
    <row r="20" spans="1:11" x14ac:dyDescent="0.25">
      <c r="A20" s="110" t="s">
        <v>10</v>
      </c>
      <c r="B20" s="39">
        <v>6</v>
      </c>
      <c r="C20" s="109">
        <v>0</v>
      </c>
      <c r="D20" s="109">
        <v>26</v>
      </c>
      <c r="E20" s="109">
        <v>17</v>
      </c>
      <c r="F20" s="109">
        <v>20</v>
      </c>
      <c r="G20" s="109">
        <v>2</v>
      </c>
      <c r="H20" s="109">
        <v>0</v>
      </c>
      <c r="I20" s="109">
        <v>0</v>
      </c>
      <c r="J20" s="112">
        <v>0.84619999999999995</v>
      </c>
      <c r="K20" s="109">
        <v>4</v>
      </c>
    </row>
    <row r="21" spans="1:11" x14ac:dyDescent="0.25">
      <c r="A21" s="29" t="s">
        <v>46</v>
      </c>
      <c r="B21" s="26">
        <v>55</v>
      </c>
      <c r="C21" s="3">
        <v>8</v>
      </c>
      <c r="D21" s="3">
        <v>221</v>
      </c>
      <c r="E21" s="3">
        <v>110</v>
      </c>
      <c r="F21" s="3">
        <v>138</v>
      </c>
      <c r="G21" s="3">
        <v>17</v>
      </c>
      <c r="H21" s="3">
        <v>0</v>
      </c>
      <c r="I21" s="3">
        <v>0</v>
      </c>
      <c r="J21" s="60">
        <v>0.70140000000000002</v>
      </c>
      <c r="K21" s="3">
        <v>66</v>
      </c>
    </row>
    <row r="22" spans="1:11" x14ac:dyDescent="0.25">
      <c r="A22" s="110" t="s">
        <v>47</v>
      </c>
      <c r="B22" s="39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12">
        <v>0</v>
      </c>
      <c r="K22" s="109">
        <v>0</v>
      </c>
    </row>
    <row r="23" spans="1:11" x14ac:dyDescent="0.25">
      <c r="A23" s="29" t="s">
        <v>48</v>
      </c>
      <c r="B23" s="26">
        <v>2</v>
      </c>
      <c r="C23" s="3">
        <v>0</v>
      </c>
      <c r="D23" s="3">
        <v>10</v>
      </c>
      <c r="E23" s="3">
        <v>0</v>
      </c>
      <c r="F23" s="3">
        <v>8</v>
      </c>
      <c r="G23" s="3">
        <v>0</v>
      </c>
      <c r="H23" s="3">
        <v>0</v>
      </c>
      <c r="I23" s="3">
        <v>0</v>
      </c>
      <c r="J23" s="60">
        <v>0.8</v>
      </c>
      <c r="K23" s="3">
        <v>2</v>
      </c>
    </row>
    <row r="24" spans="1:11" x14ac:dyDescent="0.25">
      <c r="A24" s="110" t="s">
        <v>49</v>
      </c>
      <c r="B24" s="39">
        <v>5</v>
      </c>
      <c r="C24" s="109">
        <v>0</v>
      </c>
      <c r="D24" s="109">
        <v>25</v>
      </c>
      <c r="E24" s="109">
        <v>0</v>
      </c>
      <c r="F24" s="109">
        <v>23</v>
      </c>
      <c r="G24" s="109">
        <v>0</v>
      </c>
      <c r="H24" s="109">
        <v>0</v>
      </c>
      <c r="I24" s="109">
        <v>0</v>
      </c>
      <c r="J24" s="112">
        <v>0.92</v>
      </c>
      <c r="K24" s="109">
        <v>2</v>
      </c>
    </row>
    <row r="25" spans="1:11" x14ac:dyDescent="0.25">
      <c r="A25" s="29" t="s">
        <v>3</v>
      </c>
      <c r="B25" s="26">
        <v>6</v>
      </c>
      <c r="C25" s="3">
        <v>0</v>
      </c>
      <c r="D25" s="3">
        <v>30</v>
      </c>
      <c r="E25" s="3">
        <v>0</v>
      </c>
      <c r="F25" s="3">
        <v>24</v>
      </c>
      <c r="G25" s="3">
        <v>0</v>
      </c>
      <c r="H25" s="3">
        <v>0</v>
      </c>
      <c r="I25" s="3">
        <v>0</v>
      </c>
      <c r="J25" s="60">
        <v>0.8</v>
      </c>
      <c r="K25" s="3">
        <v>6</v>
      </c>
    </row>
    <row r="26" spans="1:11" x14ac:dyDescent="0.25">
      <c r="A26" s="110" t="s">
        <v>50</v>
      </c>
      <c r="B26" s="39">
        <v>7</v>
      </c>
      <c r="C26" s="109">
        <v>0</v>
      </c>
      <c r="D26" s="109">
        <v>32</v>
      </c>
      <c r="E26" s="109">
        <v>10</v>
      </c>
      <c r="F26" s="109">
        <v>15</v>
      </c>
      <c r="G26" s="109">
        <v>2</v>
      </c>
      <c r="H26" s="109">
        <v>0</v>
      </c>
      <c r="I26" s="109">
        <v>3</v>
      </c>
      <c r="J26" s="112">
        <v>0.625</v>
      </c>
      <c r="K26" s="109">
        <v>12</v>
      </c>
    </row>
    <row r="27" spans="1:11" x14ac:dyDescent="0.25">
      <c r="A27" s="29" t="s">
        <v>51</v>
      </c>
      <c r="B27" s="26">
        <v>8</v>
      </c>
      <c r="C27" s="3">
        <v>0</v>
      </c>
      <c r="D27" s="3">
        <v>38</v>
      </c>
      <c r="E27" s="3">
        <v>0</v>
      </c>
      <c r="F27" s="3">
        <v>29</v>
      </c>
      <c r="G27" s="3">
        <v>0</v>
      </c>
      <c r="H27" s="3">
        <v>0</v>
      </c>
      <c r="I27" s="3">
        <v>0</v>
      </c>
      <c r="J27" s="60">
        <v>0.76319999999999999</v>
      </c>
      <c r="K27" s="3">
        <v>9</v>
      </c>
    </row>
    <row r="28" spans="1:11" x14ac:dyDescent="0.25">
      <c r="A28" s="110" t="s">
        <v>52</v>
      </c>
      <c r="B28" s="39">
        <v>3</v>
      </c>
      <c r="C28" s="109">
        <v>0</v>
      </c>
      <c r="D28" s="109">
        <v>15</v>
      </c>
      <c r="E28" s="109">
        <v>0</v>
      </c>
      <c r="F28" s="109">
        <v>13</v>
      </c>
      <c r="G28" s="109">
        <v>0</v>
      </c>
      <c r="H28" s="109">
        <v>0</v>
      </c>
      <c r="I28" s="109">
        <v>0</v>
      </c>
      <c r="J28" s="112">
        <v>0.86670000000000003</v>
      </c>
      <c r="K28" s="109">
        <v>2</v>
      </c>
    </row>
    <row r="29" spans="1:11" ht="15.75" thickBot="1" x14ac:dyDescent="0.3">
      <c r="A29" s="30" t="s">
        <v>53</v>
      </c>
      <c r="B29" s="28">
        <v>5</v>
      </c>
      <c r="C29" s="4">
        <v>0</v>
      </c>
      <c r="D29" s="4">
        <v>25</v>
      </c>
      <c r="E29" s="4">
        <v>0</v>
      </c>
      <c r="F29" s="4">
        <v>19</v>
      </c>
      <c r="G29" s="4">
        <v>0</v>
      </c>
      <c r="H29" s="4">
        <v>0</v>
      </c>
      <c r="I29" s="4">
        <v>0</v>
      </c>
      <c r="J29" s="60">
        <v>0.76</v>
      </c>
      <c r="K29" s="3">
        <v>6</v>
      </c>
    </row>
    <row r="30" spans="1:11" ht="15.75" thickBot="1" x14ac:dyDescent="0.3">
      <c r="A30" s="123" t="s">
        <v>54</v>
      </c>
      <c r="B30" s="122">
        <f>SUM(B12:B29)</f>
        <v>152</v>
      </c>
      <c r="C30" s="31">
        <f t="shared" ref="C30:I30" si="0">SUM(C12:C29)</f>
        <v>13</v>
      </c>
      <c r="D30" s="31">
        <f t="shared" si="0"/>
        <v>665</v>
      </c>
      <c r="E30" s="31">
        <f t="shared" si="0"/>
        <v>208</v>
      </c>
      <c r="F30" s="31">
        <f t="shared" si="0"/>
        <v>480</v>
      </c>
      <c r="G30" s="31">
        <f t="shared" si="0"/>
        <v>33</v>
      </c>
      <c r="H30" s="31">
        <f t="shared" si="0"/>
        <v>0</v>
      </c>
      <c r="I30" s="31">
        <f t="shared" si="0"/>
        <v>21</v>
      </c>
      <c r="J30" s="115">
        <v>0.80300000000000005</v>
      </c>
      <c r="K30" s="31">
        <f>SUM(K12:K29)</f>
        <v>139</v>
      </c>
    </row>
  </sheetData>
  <sheetProtection algorithmName="SHA-512" hashValue="cOBXe+y+FohCglFnwmPcr0/oqXadiRZHKqS1qYLjhutxhv+1gW4LUDii4/q5L2WGDN+hSI9LBvjadkX40pqifA==" saltValue="eO/ZS+Zh7iYvCfJDOYtmSQ==" spinCount="100000" sheet="1" objects="1" scenarios="1"/>
  <mergeCells count="11">
    <mergeCell ref="J9:J11"/>
    <mergeCell ref="K9:K11"/>
    <mergeCell ref="A9:A11"/>
    <mergeCell ref="I10:I11"/>
    <mergeCell ref="F9:I9"/>
    <mergeCell ref="B9:B11"/>
    <mergeCell ref="C9:C11"/>
    <mergeCell ref="D9:D11"/>
    <mergeCell ref="E9:E11"/>
    <mergeCell ref="F10:F11"/>
    <mergeCell ref="G10:H10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L65"/>
  <sheetViews>
    <sheetView topLeftCell="A58" zoomScale="95" zoomScaleNormal="95" workbookViewId="0">
      <selection activeCell="M60" sqref="M60"/>
    </sheetView>
  </sheetViews>
  <sheetFormatPr baseColWidth="10" defaultRowHeight="15" x14ac:dyDescent="0.25"/>
  <cols>
    <col min="1" max="1" width="19.42578125" customWidth="1"/>
    <col min="2" max="2" width="48.28515625" customWidth="1"/>
  </cols>
  <sheetData>
    <row r="3" spans="1:10" x14ac:dyDescent="0.25">
      <c r="B3" s="32" t="s">
        <v>4</v>
      </c>
    </row>
    <row r="7" spans="1:10" ht="18.75" x14ac:dyDescent="0.3">
      <c r="B7" s="1" t="s">
        <v>8</v>
      </c>
    </row>
    <row r="8" spans="1:10" ht="15.75" thickBot="1" x14ac:dyDescent="0.3"/>
    <row r="9" spans="1:10" ht="105.75" thickBot="1" x14ac:dyDescent="0.3">
      <c r="A9" s="318" t="s">
        <v>37</v>
      </c>
      <c r="B9" s="33"/>
      <c r="C9" s="144" t="s">
        <v>11</v>
      </c>
      <c r="D9" s="144" t="s">
        <v>12</v>
      </c>
      <c r="E9" s="145" t="s">
        <v>13</v>
      </c>
      <c r="F9" s="21" t="s">
        <v>14</v>
      </c>
      <c r="G9" s="146" t="s">
        <v>15</v>
      </c>
      <c r="H9" s="145" t="s">
        <v>16</v>
      </c>
      <c r="I9" s="139" t="s">
        <v>72</v>
      </c>
      <c r="J9" s="139" t="s">
        <v>88</v>
      </c>
    </row>
    <row r="10" spans="1:10" ht="30.75" thickBot="1" x14ac:dyDescent="0.3">
      <c r="A10" s="319"/>
      <c r="B10" s="148" t="s">
        <v>107</v>
      </c>
      <c r="C10" s="147">
        <v>131</v>
      </c>
      <c r="D10" s="141">
        <v>102</v>
      </c>
      <c r="E10" s="142">
        <v>300</v>
      </c>
      <c r="F10" s="23">
        <v>533</v>
      </c>
      <c r="G10" s="143">
        <v>8</v>
      </c>
      <c r="H10" s="150">
        <v>39</v>
      </c>
      <c r="I10" s="321">
        <v>0.87990000000000002</v>
      </c>
      <c r="J10" s="323">
        <v>64</v>
      </c>
    </row>
    <row r="11" spans="1:10" ht="15.75" thickBot="1" x14ac:dyDescent="0.3">
      <c r="A11" s="320"/>
      <c r="B11" s="149" t="s">
        <v>108</v>
      </c>
      <c r="C11" s="63">
        <v>133</v>
      </c>
      <c r="D11" s="59">
        <v>176</v>
      </c>
      <c r="E11" s="24">
        <v>160</v>
      </c>
      <c r="F11" s="25">
        <v>469</v>
      </c>
      <c r="G11" s="26">
        <v>8</v>
      </c>
      <c r="H11" s="12">
        <v>23</v>
      </c>
      <c r="I11" s="322"/>
      <c r="J11" s="324"/>
    </row>
    <row r="12" spans="1:10" ht="105.75" thickBot="1" x14ac:dyDescent="0.3">
      <c r="A12" s="318" t="s">
        <v>38</v>
      </c>
      <c r="B12" s="33"/>
      <c r="C12" s="144" t="s">
        <v>11</v>
      </c>
      <c r="D12" s="144" t="s">
        <v>12</v>
      </c>
      <c r="E12" s="145" t="s">
        <v>13</v>
      </c>
      <c r="F12" s="21" t="s">
        <v>14</v>
      </c>
      <c r="G12" s="146" t="s">
        <v>15</v>
      </c>
      <c r="H12" s="145" t="s">
        <v>16</v>
      </c>
      <c r="I12" s="139" t="s">
        <v>72</v>
      </c>
      <c r="J12" s="139" t="s">
        <v>88</v>
      </c>
    </row>
    <row r="13" spans="1:10" ht="30.75" thickBot="1" x14ac:dyDescent="0.3">
      <c r="A13" s="319"/>
      <c r="B13" s="148" t="s">
        <v>107</v>
      </c>
      <c r="C13" s="147">
        <v>143</v>
      </c>
      <c r="D13" s="141">
        <v>92</v>
      </c>
      <c r="E13" s="142">
        <v>170</v>
      </c>
      <c r="F13" s="23">
        <v>405</v>
      </c>
      <c r="G13" s="143">
        <v>4</v>
      </c>
      <c r="H13" s="150">
        <v>112</v>
      </c>
      <c r="I13" s="321">
        <v>0.71360000000000001</v>
      </c>
      <c r="J13" s="323">
        <v>116</v>
      </c>
    </row>
    <row r="14" spans="1:10" ht="15.75" thickBot="1" x14ac:dyDescent="0.3">
      <c r="A14" s="320"/>
      <c r="B14" s="149" t="s">
        <v>108</v>
      </c>
      <c r="C14" s="63">
        <v>102</v>
      </c>
      <c r="D14" s="59">
        <v>66</v>
      </c>
      <c r="E14" s="24">
        <v>121</v>
      </c>
      <c r="F14" s="25">
        <v>289</v>
      </c>
      <c r="G14" s="26">
        <v>3</v>
      </c>
      <c r="H14" s="12">
        <v>76</v>
      </c>
      <c r="I14" s="322"/>
      <c r="J14" s="324"/>
    </row>
    <row r="15" spans="1:10" ht="105.75" thickBot="1" x14ac:dyDescent="0.3">
      <c r="A15" s="318" t="s">
        <v>40</v>
      </c>
      <c r="B15" s="33"/>
      <c r="C15" s="144" t="s">
        <v>11</v>
      </c>
      <c r="D15" s="144" t="s">
        <v>12</v>
      </c>
      <c r="E15" s="145" t="s">
        <v>13</v>
      </c>
      <c r="F15" s="21" t="s">
        <v>14</v>
      </c>
      <c r="G15" s="146" t="s">
        <v>15</v>
      </c>
      <c r="H15" s="145" t="s">
        <v>16</v>
      </c>
      <c r="I15" s="139" t="s">
        <v>72</v>
      </c>
      <c r="J15" s="139" t="s">
        <v>88</v>
      </c>
    </row>
    <row r="16" spans="1:10" ht="30.75" thickBot="1" x14ac:dyDescent="0.3">
      <c r="A16" s="319"/>
      <c r="B16" s="148" t="s">
        <v>107</v>
      </c>
      <c r="C16" s="147">
        <v>159</v>
      </c>
      <c r="D16" s="141">
        <v>0</v>
      </c>
      <c r="E16" s="142">
        <v>242</v>
      </c>
      <c r="F16" s="23">
        <v>401</v>
      </c>
      <c r="G16" s="143">
        <v>4</v>
      </c>
      <c r="H16" s="150">
        <v>6</v>
      </c>
      <c r="I16" s="321">
        <v>0.91020000000000001</v>
      </c>
      <c r="J16" s="323">
        <v>36</v>
      </c>
    </row>
    <row r="17" spans="1:12" ht="15.75" thickBot="1" x14ac:dyDescent="0.3">
      <c r="A17" s="320"/>
      <c r="B17" s="149" t="s">
        <v>108</v>
      </c>
      <c r="C17" s="63">
        <v>134</v>
      </c>
      <c r="D17" s="59">
        <v>0</v>
      </c>
      <c r="E17" s="24">
        <v>231</v>
      </c>
      <c r="F17" s="25">
        <v>365</v>
      </c>
      <c r="G17" s="26">
        <v>4</v>
      </c>
      <c r="H17" s="12">
        <v>5</v>
      </c>
      <c r="I17" s="322"/>
      <c r="J17" s="324"/>
    </row>
    <row r="18" spans="1:12" ht="105.75" thickBot="1" x14ac:dyDescent="0.3">
      <c r="A18" s="318" t="s">
        <v>41</v>
      </c>
      <c r="B18" s="33"/>
      <c r="C18" s="144" t="s">
        <v>11</v>
      </c>
      <c r="D18" s="144" t="s">
        <v>12</v>
      </c>
      <c r="E18" s="145" t="s">
        <v>13</v>
      </c>
      <c r="F18" s="21" t="s">
        <v>14</v>
      </c>
      <c r="G18" s="146" t="s">
        <v>15</v>
      </c>
      <c r="H18" s="145" t="s">
        <v>16</v>
      </c>
      <c r="I18" s="139" t="s">
        <v>72</v>
      </c>
      <c r="J18" s="139" t="s">
        <v>88</v>
      </c>
    </row>
    <row r="19" spans="1:12" ht="30.75" thickBot="1" x14ac:dyDescent="0.3">
      <c r="A19" s="319"/>
      <c r="B19" s="148" t="s">
        <v>107</v>
      </c>
      <c r="C19" s="147">
        <v>193</v>
      </c>
      <c r="D19" s="141">
        <v>0</v>
      </c>
      <c r="E19" s="142">
        <v>100</v>
      </c>
      <c r="F19" s="23">
        <v>293</v>
      </c>
      <c r="G19" s="143">
        <v>4</v>
      </c>
      <c r="H19" s="150">
        <v>0</v>
      </c>
      <c r="I19" s="321">
        <v>0.83620000000000005</v>
      </c>
      <c r="J19" s="323">
        <v>48</v>
      </c>
    </row>
    <row r="20" spans="1:12" ht="15.75" thickBot="1" x14ac:dyDescent="0.3">
      <c r="A20" s="320"/>
      <c r="B20" s="149" t="s">
        <v>108</v>
      </c>
      <c r="C20" s="63">
        <v>162</v>
      </c>
      <c r="D20" s="59">
        <v>0</v>
      </c>
      <c r="E20" s="24">
        <v>83</v>
      </c>
      <c r="F20" s="25">
        <v>245</v>
      </c>
      <c r="G20" s="26">
        <v>4</v>
      </c>
      <c r="H20" s="12">
        <v>0</v>
      </c>
      <c r="I20" s="322"/>
      <c r="J20" s="324"/>
    </row>
    <row r="21" spans="1:12" ht="105.75" thickBot="1" x14ac:dyDescent="0.3">
      <c r="A21" s="318" t="s">
        <v>42</v>
      </c>
      <c r="B21" s="33"/>
      <c r="C21" s="144" t="s">
        <v>11</v>
      </c>
      <c r="D21" s="144" t="s">
        <v>12</v>
      </c>
      <c r="E21" s="145" t="s">
        <v>13</v>
      </c>
      <c r="F21" s="21" t="s">
        <v>14</v>
      </c>
      <c r="G21" s="146" t="s">
        <v>15</v>
      </c>
      <c r="H21" s="145" t="s">
        <v>16</v>
      </c>
      <c r="I21" s="139" t="s">
        <v>72</v>
      </c>
      <c r="J21" s="139" t="s">
        <v>88</v>
      </c>
    </row>
    <row r="22" spans="1:12" ht="30.75" thickBot="1" x14ac:dyDescent="0.3">
      <c r="A22" s="319"/>
      <c r="B22" s="148" t="s">
        <v>107</v>
      </c>
      <c r="C22" s="147"/>
      <c r="D22" s="141"/>
      <c r="E22" s="142">
        <v>202</v>
      </c>
      <c r="F22" s="23">
        <v>202</v>
      </c>
      <c r="G22" s="143">
        <v>8</v>
      </c>
      <c r="H22" s="150">
        <v>45</v>
      </c>
      <c r="I22" s="321">
        <v>0.97030000000000005</v>
      </c>
      <c r="J22" s="323">
        <v>6</v>
      </c>
    </row>
    <row r="23" spans="1:12" ht="15.75" thickBot="1" x14ac:dyDescent="0.3">
      <c r="A23" s="320"/>
      <c r="B23" s="149" t="s">
        <v>108</v>
      </c>
      <c r="C23" s="63">
        <v>10</v>
      </c>
      <c r="D23" s="59">
        <v>36</v>
      </c>
      <c r="E23" s="24">
        <v>150</v>
      </c>
      <c r="F23" s="25">
        <v>196</v>
      </c>
      <c r="G23" s="63">
        <v>8</v>
      </c>
      <c r="H23" s="12">
        <v>44</v>
      </c>
      <c r="I23" s="322"/>
      <c r="J23" s="324"/>
    </row>
    <row r="24" spans="1:12" ht="105.75" thickBot="1" x14ac:dyDescent="0.3">
      <c r="A24" s="318" t="s">
        <v>43</v>
      </c>
      <c r="B24" s="33"/>
      <c r="C24" s="144" t="s">
        <v>11</v>
      </c>
      <c r="D24" s="144" t="s">
        <v>12</v>
      </c>
      <c r="E24" s="145" t="s">
        <v>13</v>
      </c>
      <c r="F24" s="21" t="s">
        <v>14</v>
      </c>
      <c r="G24" s="146" t="s">
        <v>15</v>
      </c>
      <c r="H24" s="145" t="s">
        <v>16</v>
      </c>
      <c r="I24" s="139" t="s">
        <v>72</v>
      </c>
      <c r="J24" s="139" t="s">
        <v>88</v>
      </c>
    </row>
    <row r="25" spans="1:12" ht="30.75" thickBot="1" x14ac:dyDescent="0.3">
      <c r="A25" s="319"/>
      <c r="B25" s="148" t="s">
        <v>107</v>
      </c>
      <c r="C25" s="147">
        <v>125</v>
      </c>
      <c r="D25" s="141">
        <v>0</v>
      </c>
      <c r="E25" s="142">
        <v>136</v>
      </c>
      <c r="F25" s="23">
        <v>261</v>
      </c>
      <c r="G25" s="143">
        <v>8</v>
      </c>
      <c r="H25" s="150">
        <v>0</v>
      </c>
      <c r="I25" s="321">
        <v>1</v>
      </c>
      <c r="J25" s="323">
        <v>0</v>
      </c>
    </row>
    <row r="26" spans="1:12" ht="15.75" thickBot="1" x14ac:dyDescent="0.3">
      <c r="A26" s="320"/>
      <c r="B26" s="149" t="s">
        <v>108</v>
      </c>
      <c r="C26" s="63">
        <v>125</v>
      </c>
      <c r="D26" s="59">
        <v>0</v>
      </c>
      <c r="E26" s="24">
        <v>136</v>
      </c>
      <c r="F26" s="25">
        <v>261</v>
      </c>
      <c r="G26" s="26">
        <v>8</v>
      </c>
      <c r="H26" s="12">
        <v>0</v>
      </c>
      <c r="I26" s="322"/>
      <c r="J26" s="324"/>
    </row>
    <row r="27" spans="1:12" ht="105.75" thickBot="1" x14ac:dyDescent="0.3">
      <c r="A27" s="318" t="s">
        <v>44</v>
      </c>
      <c r="B27" s="33"/>
      <c r="C27" s="144" t="s">
        <v>11</v>
      </c>
      <c r="D27" s="144" t="s">
        <v>12</v>
      </c>
      <c r="E27" s="145" t="s">
        <v>13</v>
      </c>
      <c r="F27" s="21" t="s">
        <v>14</v>
      </c>
      <c r="G27" s="146" t="s">
        <v>15</v>
      </c>
      <c r="H27" s="145" t="s">
        <v>16</v>
      </c>
      <c r="I27" s="139" t="s">
        <v>72</v>
      </c>
      <c r="J27" s="139" t="s">
        <v>88</v>
      </c>
    </row>
    <row r="28" spans="1:12" ht="30.75" thickBot="1" x14ac:dyDescent="0.3">
      <c r="A28" s="319"/>
      <c r="B28" s="148" t="s">
        <v>107</v>
      </c>
      <c r="C28" s="147">
        <v>80</v>
      </c>
      <c r="D28" s="141">
        <v>15</v>
      </c>
      <c r="E28" s="142">
        <v>67</v>
      </c>
      <c r="F28" s="23">
        <v>162</v>
      </c>
      <c r="G28" s="143">
        <v>0</v>
      </c>
      <c r="H28" s="150">
        <v>0</v>
      </c>
      <c r="I28" s="321">
        <v>0.74690000000000001</v>
      </c>
      <c r="J28" s="323">
        <v>41</v>
      </c>
    </row>
    <row r="29" spans="1:12" ht="15.75" thickBot="1" x14ac:dyDescent="0.3">
      <c r="A29" s="320"/>
      <c r="B29" s="149" t="s">
        <v>108</v>
      </c>
      <c r="C29" s="63">
        <v>64</v>
      </c>
      <c r="D29" s="59">
        <v>4</v>
      </c>
      <c r="E29" s="24">
        <v>53</v>
      </c>
      <c r="F29" s="25">
        <v>121</v>
      </c>
      <c r="G29" s="26">
        <v>0</v>
      </c>
      <c r="H29" s="12">
        <v>0</v>
      </c>
      <c r="I29" s="322"/>
      <c r="J29" s="324"/>
    </row>
    <row r="30" spans="1:12" ht="105.75" thickBot="1" x14ac:dyDescent="0.3">
      <c r="A30" s="318" t="s">
        <v>45</v>
      </c>
      <c r="B30" s="33"/>
      <c r="C30" s="144" t="s">
        <v>11</v>
      </c>
      <c r="D30" s="144" t="s">
        <v>12</v>
      </c>
      <c r="E30" s="145" t="s">
        <v>13</v>
      </c>
      <c r="F30" s="21" t="s">
        <v>14</v>
      </c>
      <c r="G30" s="146" t="s">
        <v>15</v>
      </c>
      <c r="H30" s="145" t="s">
        <v>16</v>
      </c>
      <c r="I30" s="139" t="s">
        <v>72</v>
      </c>
      <c r="J30" s="139" t="s">
        <v>88</v>
      </c>
    </row>
    <row r="31" spans="1:12" ht="30.75" thickBot="1" x14ac:dyDescent="0.3">
      <c r="A31" s="319"/>
      <c r="B31" s="148" t="s">
        <v>107</v>
      </c>
      <c r="C31" s="147">
        <v>15</v>
      </c>
      <c r="D31" s="141">
        <v>50</v>
      </c>
      <c r="E31" s="142">
        <v>268</v>
      </c>
      <c r="F31" s="23">
        <v>333</v>
      </c>
      <c r="G31" s="245">
        <v>12</v>
      </c>
      <c r="H31" s="150">
        <v>60</v>
      </c>
      <c r="I31" s="321">
        <v>0.97</v>
      </c>
      <c r="J31" s="323">
        <v>10</v>
      </c>
      <c r="L31" s="71"/>
    </row>
    <row r="32" spans="1:12" ht="15.75" thickBot="1" x14ac:dyDescent="0.3">
      <c r="A32" s="320"/>
      <c r="B32" s="149" t="s">
        <v>108</v>
      </c>
      <c r="C32" s="253">
        <v>7</v>
      </c>
      <c r="D32" s="254">
        <v>48</v>
      </c>
      <c r="E32" s="255">
        <v>268</v>
      </c>
      <c r="F32" s="256">
        <v>323</v>
      </c>
      <c r="G32" s="63">
        <v>12</v>
      </c>
      <c r="H32" s="257">
        <v>60</v>
      </c>
      <c r="I32" s="322"/>
      <c r="J32" s="324"/>
    </row>
    <row r="33" spans="1:10" ht="105.75" thickBot="1" x14ac:dyDescent="0.3">
      <c r="A33" s="318" t="s">
        <v>10</v>
      </c>
      <c r="B33" s="33"/>
      <c r="C33" s="144" t="s">
        <v>11</v>
      </c>
      <c r="D33" s="144" t="s">
        <v>12</v>
      </c>
      <c r="E33" s="145" t="s">
        <v>13</v>
      </c>
      <c r="F33" s="21" t="s">
        <v>14</v>
      </c>
      <c r="G33" s="146" t="s">
        <v>15</v>
      </c>
      <c r="H33" s="145" t="s">
        <v>16</v>
      </c>
      <c r="I33" s="139" t="s">
        <v>72</v>
      </c>
      <c r="J33" s="139" t="s">
        <v>88</v>
      </c>
    </row>
    <row r="34" spans="1:10" ht="30.75" thickBot="1" x14ac:dyDescent="0.3">
      <c r="A34" s="319"/>
      <c r="B34" s="148" t="s">
        <v>107</v>
      </c>
      <c r="C34" s="147">
        <v>53</v>
      </c>
      <c r="D34" s="141">
        <v>101</v>
      </c>
      <c r="E34" s="142">
        <v>209</v>
      </c>
      <c r="F34" s="23">
        <v>363</v>
      </c>
      <c r="G34" s="143">
        <v>9</v>
      </c>
      <c r="H34" s="150">
        <v>0</v>
      </c>
      <c r="I34" s="321">
        <v>0.94210000000000005</v>
      </c>
      <c r="J34" s="323">
        <v>21</v>
      </c>
    </row>
    <row r="35" spans="1:10" ht="15.75" thickBot="1" x14ac:dyDescent="0.3">
      <c r="A35" s="320"/>
      <c r="B35" s="149" t="s">
        <v>108</v>
      </c>
      <c r="C35" s="63">
        <v>48</v>
      </c>
      <c r="D35" s="59">
        <v>96</v>
      </c>
      <c r="E35" s="24">
        <v>198</v>
      </c>
      <c r="F35" s="25">
        <v>342</v>
      </c>
      <c r="G35" s="26">
        <v>8</v>
      </c>
      <c r="H35" s="12">
        <v>0</v>
      </c>
      <c r="I35" s="322"/>
      <c r="J35" s="324"/>
    </row>
    <row r="36" spans="1:10" ht="105.75" thickBot="1" x14ac:dyDescent="0.3">
      <c r="A36" s="318" t="s">
        <v>46</v>
      </c>
      <c r="B36" s="33"/>
      <c r="C36" s="144" t="s">
        <v>11</v>
      </c>
      <c r="D36" s="144" t="s">
        <v>12</v>
      </c>
      <c r="E36" s="145" t="s">
        <v>13</v>
      </c>
      <c r="F36" s="21" t="s">
        <v>14</v>
      </c>
      <c r="G36" s="146" t="s">
        <v>15</v>
      </c>
      <c r="H36" s="145" t="s">
        <v>16</v>
      </c>
      <c r="I36" s="139" t="s">
        <v>72</v>
      </c>
      <c r="J36" s="139" t="s">
        <v>88</v>
      </c>
    </row>
    <row r="37" spans="1:10" ht="30.75" thickBot="1" x14ac:dyDescent="0.3">
      <c r="A37" s="319"/>
      <c r="B37" s="148" t="s">
        <v>107</v>
      </c>
      <c r="C37" s="147">
        <v>1022</v>
      </c>
      <c r="D37" s="141">
        <v>0</v>
      </c>
      <c r="E37" s="142">
        <v>1759</v>
      </c>
      <c r="F37" s="23">
        <v>2781</v>
      </c>
      <c r="G37" s="143">
        <v>97</v>
      </c>
      <c r="H37" s="150">
        <v>59</v>
      </c>
      <c r="I37" s="321">
        <v>0.96660000000000001</v>
      </c>
      <c r="J37" s="323">
        <v>93</v>
      </c>
    </row>
    <row r="38" spans="1:10" ht="15.75" thickBot="1" x14ac:dyDescent="0.3">
      <c r="A38" s="320"/>
      <c r="B38" s="149" t="s">
        <v>108</v>
      </c>
      <c r="C38" s="63">
        <v>960</v>
      </c>
      <c r="D38" s="59">
        <v>0</v>
      </c>
      <c r="E38" s="24">
        <v>1728</v>
      </c>
      <c r="F38" s="25">
        <v>2688</v>
      </c>
      <c r="G38" s="26">
        <v>97</v>
      </c>
      <c r="H38" s="12">
        <v>59</v>
      </c>
      <c r="I38" s="322"/>
      <c r="J38" s="324"/>
    </row>
    <row r="39" spans="1:10" ht="105.75" thickBot="1" x14ac:dyDescent="0.3">
      <c r="A39" s="318" t="s">
        <v>47</v>
      </c>
      <c r="B39" s="33"/>
      <c r="C39" s="144" t="s">
        <v>11</v>
      </c>
      <c r="D39" s="144" t="s">
        <v>12</v>
      </c>
      <c r="E39" s="145" t="s">
        <v>13</v>
      </c>
      <c r="F39" s="21" t="s">
        <v>14</v>
      </c>
      <c r="G39" s="146" t="s">
        <v>15</v>
      </c>
      <c r="H39" s="145" t="s">
        <v>16</v>
      </c>
      <c r="I39" s="139" t="s">
        <v>72</v>
      </c>
      <c r="J39" s="139" t="s">
        <v>88</v>
      </c>
    </row>
    <row r="40" spans="1:10" ht="30.75" thickBot="1" x14ac:dyDescent="0.3">
      <c r="A40" s="319"/>
      <c r="B40" s="148" t="s">
        <v>107</v>
      </c>
      <c r="C40" s="147">
        <v>40</v>
      </c>
      <c r="D40" s="141">
        <v>23</v>
      </c>
      <c r="E40" s="142">
        <v>153</v>
      </c>
      <c r="F40" s="23">
        <v>216</v>
      </c>
      <c r="G40" s="143">
        <v>4</v>
      </c>
      <c r="H40" s="150">
        <v>0</v>
      </c>
      <c r="I40" s="321">
        <v>0.91669999999999996</v>
      </c>
      <c r="J40" s="323">
        <v>18</v>
      </c>
    </row>
    <row r="41" spans="1:10" ht="15.75" thickBot="1" x14ac:dyDescent="0.3">
      <c r="A41" s="320"/>
      <c r="B41" s="149" t="s">
        <v>108</v>
      </c>
      <c r="C41" s="63">
        <v>50</v>
      </c>
      <c r="D41" s="59">
        <v>27</v>
      </c>
      <c r="E41" s="24">
        <v>121</v>
      </c>
      <c r="F41" s="25">
        <v>198</v>
      </c>
      <c r="G41" s="26">
        <v>2</v>
      </c>
      <c r="H41" s="12">
        <v>0</v>
      </c>
      <c r="I41" s="322"/>
      <c r="J41" s="324"/>
    </row>
    <row r="42" spans="1:10" ht="105.75" thickBot="1" x14ac:dyDescent="0.3">
      <c r="A42" s="318" t="s">
        <v>48</v>
      </c>
      <c r="B42" s="33"/>
      <c r="C42" s="144" t="s">
        <v>11</v>
      </c>
      <c r="D42" s="144" t="s">
        <v>12</v>
      </c>
      <c r="E42" s="145" t="s">
        <v>13</v>
      </c>
      <c r="F42" s="21" t="s">
        <v>14</v>
      </c>
      <c r="G42" s="146" t="s">
        <v>15</v>
      </c>
      <c r="H42" s="145" t="s">
        <v>16</v>
      </c>
      <c r="I42" s="139" t="s">
        <v>72</v>
      </c>
      <c r="J42" s="139" t="s">
        <v>88</v>
      </c>
    </row>
    <row r="43" spans="1:10" ht="30.75" thickBot="1" x14ac:dyDescent="0.3">
      <c r="A43" s="319"/>
      <c r="B43" s="148" t="s">
        <v>107</v>
      </c>
      <c r="C43" s="147">
        <v>139</v>
      </c>
      <c r="D43" s="141">
        <v>36</v>
      </c>
      <c r="E43" s="142">
        <v>25</v>
      </c>
      <c r="F43" s="23">
        <v>200</v>
      </c>
      <c r="G43" s="143">
        <v>12</v>
      </c>
      <c r="H43" s="150">
        <v>0</v>
      </c>
      <c r="I43" s="321">
        <v>0.82499999999999996</v>
      </c>
      <c r="J43" s="323">
        <v>35</v>
      </c>
    </row>
    <row r="44" spans="1:10" ht="15.75" thickBot="1" x14ac:dyDescent="0.3">
      <c r="A44" s="320"/>
      <c r="B44" s="149" t="s">
        <v>108</v>
      </c>
      <c r="C44" s="63">
        <v>116</v>
      </c>
      <c r="D44" s="59">
        <v>28</v>
      </c>
      <c r="E44" s="24">
        <v>21</v>
      </c>
      <c r="F44" s="25">
        <v>165</v>
      </c>
      <c r="G44" s="26">
        <v>11</v>
      </c>
      <c r="H44" s="12">
        <v>0</v>
      </c>
      <c r="I44" s="322"/>
      <c r="J44" s="324"/>
    </row>
    <row r="45" spans="1:10" ht="105.75" thickBot="1" x14ac:dyDescent="0.3">
      <c r="A45" s="318" t="s">
        <v>49</v>
      </c>
      <c r="B45" s="33"/>
      <c r="C45" s="144" t="s">
        <v>11</v>
      </c>
      <c r="D45" s="144" t="s">
        <v>12</v>
      </c>
      <c r="E45" s="145" t="s">
        <v>13</v>
      </c>
      <c r="F45" s="21" t="s">
        <v>14</v>
      </c>
      <c r="G45" s="146" t="s">
        <v>15</v>
      </c>
      <c r="H45" s="145" t="s">
        <v>16</v>
      </c>
      <c r="I45" s="139" t="s">
        <v>72</v>
      </c>
      <c r="J45" s="139" t="s">
        <v>88</v>
      </c>
    </row>
    <row r="46" spans="1:10" ht="30.75" thickBot="1" x14ac:dyDescent="0.3">
      <c r="A46" s="319"/>
      <c r="B46" s="148" t="s">
        <v>107</v>
      </c>
      <c r="C46" s="147">
        <v>0</v>
      </c>
      <c r="D46" s="141">
        <v>311</v>
      </c>
      <c r="E46" s="142">
        <v>125</v>
      </c>
      <c r="F46" s="23">
        <v>436</v>
      </c>
      <c r="G46" s="143">
        <v>12</v>
      </c>
      <c r="H46" s="150">
        <v>56</v>
      </c>
      <c r="I46" s="321">
        <v>0.95640000000000003</v>
      </c>
      <c r="J46" s="323">
        <v>19</v>
      </c>
    </row>
    <row r="47" spans="1:10" ht="15.75" thickBot="1" x14ac:dyDescent="0.3">
      <c r="A47" s="320"/>
      <c r="B47" s="149" t="s">
        <v>108</v>
      </c>
      <c r="C47" s="63">
        <v>0</v>
      </c>
      <c r="D47" s="59">
        <v>292</v>
      </c>
      <c r="E47" s="24">
        <v>125</v>
      </c>
      <c r="F47" s="25">
        <v>417</v>
      </c>
      <c r="G47" s="26">
        <v>12</v>
      </c>
      <c r="H47" s="12">
        <v>45</v>
      </c>
      <c r="I47" s="322"/>
      <c r="J47" s="324"/>
    </row>
    <row r="48" spans="1:10" ht="105.75" thickBot="1" x14ac:dyDescent="0.3">
      <c r="A48" s="318" t="s">
        <v>3</v>
      </c>
      <c r="B48" s="33"/>
      <c r="C48" s="144" t="s">
        <v>11</v>
      </c>
      <c r="D48" s="144" t="s">
        <v>12</v>
      </c>
      <c r="E48" s="145" t="s">
        <v>13</v>
      </c>
      <c r="F48" s="21" t="s">
        <v>14</v>
      </c>
      <c r="G48" s="146" t="s">
        <v>15</v>
      </c>
      <c r="H48" s="145" t="s">
        <v>16</v>
      </c>
      <c r="I48" s="139" t="s">
        <v>72</v>
      </c>
      <c r="J48" s="139" t="s">
        <v>88</v>
      </c>
    </row>
    <row r="49" spans="1:10" ht="30.75" thickBot="1" x14ac:dyDescent="0.3">
      <c r="A49" s="319"/>
      <c r="B49" s="148" t="s">
        <v>107</v>
      </c>
      <c r="C49" s="147">
        <v>15</v>
      </c>
      <c r="D49" s="141">
        <v>259</v>
      </c>
      <c r="E49" s="142">
        <v>386</v>
      </c>
      <c r="F49" s="23">
        <v>660</v>
      </c>
      <c r="G49" s="143">
        <v>16</v>
      </c>
      <c r="H49" s="150">
        <v>8</v>
      </c>
      <c r="I49" s="321">
        <v>0.92879999999999996</v>
      </c>
      <c r="J49" s="323">
        <v>47</v>
      </c>
    </row>
    <row r="50" spans="1:10" ht="15.75" thickBot="1" x14ac:dyDescent="0.3">
      <c r="A50" s="320"/>
      <c r="B50" s="149" t="s">
        <v>108</v>
      </c>
      <c r="C50" s="63">
        <v>6</v>
      </c>
      <c r="D50" s="59">
        <v>235</v>
      </c>
      <c r="E50" s="24">
        <v>372</v>
      </c>
      <c r="F50" s="25">
        <v>613</v>
      </c>
      <c r="G50" s="26">
        <v>16</v>
      </c>
      <c r="H50" s="12">
        <v>7</v>
      </c>
      <c r="I50" s="322"/>
      <c r="J50" s="324"/>
    </row>
    <row r="51" spans="1:10" ht="105.75" thickBot="1" x14ac:dyDescent="0.3">
      <c r="A51" s="318" t="s">
        <v>50</v>
      </c>
      <c r="B51" s="33"/>
      <c r="C51" s="144" t="s">
        <v>11</v>
      </c>
      <c r="D51" s="144" t="s">
        <v>12</v>
      </c>
      <c r="E51" s="145" t="s">
        <v>13</v>
      </c>
      <c r="F51" s="21" t="s">
        <v>14</v>
      </c>
      <c r="G51" s="146" t="s">
        <v>15</v>
      </c>
      <c r="H51" s="145" t="s">
        <v>16</v>
      </c>
      <c r="I51" s="139" t="s">
        <v>72</v>
      </c>
      <c r="J51" s="139" t="s">
        <v>88</v>
      </c>
    </row>
    <row r="52" spans="1:10" ht="30.75" thickBot="1" x14ac:dyDescent="0.3">
      <c r="A52" s="319"/>
      <c r="B52" s="148" t="s">
        <v>107</v>
      </c>
      <c r="C52" s="147">
        <v>25</v>
      </c>
      <c r="D52" s="141">
        <v>0</v>
      </c>
      <c r="E52" s="142">
        <v>211</v>
      </c>
      <c r="F52" s="23">
        <v>236</v>
      </c>
      <c r="G52" s="143">
        <v>8</v>
      </c>
      <c r="H52" s="150">
        <v>0</v>
      </c>
      <c r="I52" s="321">
        <v>0.99580000000000002</v>
      </c>
      <c r="J52" s="323">
        <v>1</v>
      </c>
    </row>
    <row r="53" spans="1:10" ht="15.75" thickBot="1" x14ac:dyDescent="0.3">
      <c r="A53" s="320"/>
      <c r="B53" s="149" t="s">
        <v>108</v>
      </c>
      <c r="C53" s="63">
        <v>25</v>
      </c>
      <c r="D53" s="59">
        <v>0</v>
      </c>
      <c r="E53" s="24">
        <v>210</v>
      </c>
      <c r="F53" s="25">
        <v>235</v>
      </c>
      <c r="G53" s="26">
        <v>7</v>
      </c>
      <c r="H53" s="12">
        <v>0</v>
      </c>
      <c r="I53" s="322"/>
      <c r="J53" s="324"/>
    </row>
    <row r="54" spans="1:10" ht="105.75" thickBot="1" x14ac:dyDescent="0.3">
      <c r="A54" s="318" t="s">
        <v>51</v>
      </c>
      <c r="B54" s="33"/>
      <c r="C54" s="144" t="s">
        <v>11</v>
      </c>
      <c r="D54" s="144" t="s">
        <v>12</v>
      </c>
      <c r="E54" s="145" t="s">
        <v>13</v>
      </c>
      <c r="F54" s="21" t="s">
        <v>14</v>
      </c>
      <c r="G54" s="146" t="s">
        <v>15</v>
      </c>
      <c r="H54" s="145" t="s">
        <v>16</v>
      </c>
      <c r="I54" s="139" t="s">
        <v>72</v>
      </c>
      <c r="J54" s="139" t="s">
        <v>88</v>
      </c>
    </row>
    <row r="55" spans="1:10" ht="30.75" thickBot="1" x14ac:dyDescent="0.3">
      <c r="A55" s="319"/>
      <c r="B55" s="148" t="s">
        <v>107</v>
      </c>
      <c r="C55" s="147">
        <v>124</v>
      </c>
      <c r="D55" s="141">
        <v>240</v>
      </c>
      <c r="E55" s="142">
        <v>158</v>
      </c>
      <c r="F55" s="23">
        <v>522</v>
      </c>
      <c r="G55" s="143">
        <v>8</v>
      </c>
      <c r="H55" s="150">
        <v>9</v>
      </c>
      <c r="I55" s="321">
        <v>0.87929999999999997</v>
      </c>
      <c r="J55" s="323">
        <v>63</v>
      </c>
    </row>
    <row r="56" spans="1:10" ht="15.75" thickBot="1" x14ac:dyDescent="0.3">
      <c r="A56" s="320"/>
      <c r="B56" s="149" t="s">
        <v>108</v>
      </c>
      <c r="C56" s="63">
        <v>96</v>
      </c>
      <c r="D56" s="59">
        <v>217</v>
      </c>
      <c r="E56" s="24">
        <v>146</v>
      </c>
      <c r="F56" s="25">
        <v>459</v>
      </c>
      <c r="G56" s="26">
        <v>8</v>
      </c>
      <c r="H56" s="12">
        <v>9</v>
      </c>
      <c r="I56" s="322"/>
      <c r="J56" s="324"/>
    </row>
    <row r="57" spans="1:10" ht="105.75" thickBot="1" x14ac:dyDescent="0.3">
      <c r="A57" s="318" t="s">
        <v>52</v>
      </c>
      <c r="B57" s="33"/>
      <c r="C57" s="144" t="s">
        <v>11</v>
      </c>
      <c r="D57" s="144" t="s">
        <v>12</v>
      </c>
      <c r="E57" s="145" t="s">
        <v>13</v>
      </c>
      <c r="F57" s="21" t="s">
        <v>14</v>
      </c>
      <c r="G57" s="146" t="s">
        <v>15</v>
      </c>
      <c r="H57" s="145" t="s">
        <v>16</v>
      </c>
      <c r="I57" s="139" t="s">
        <v>72</v>
      </c>
      <c r="J57" s="139" t="s">
        <v>88</v>
      </c>
    </row>
    <row r="58" spans="1:10" ht="30.75" thickBot="1" x14ac:dyDescent="0.3">
      <c r="A58" s="319"/>
      <c r="B58" s="148" t="s">
        <v>107</v>
      </c>
      <c r="C58" s="147">
        <v>50</v>
      </c>
      <c r="D58" s="141">
        <v>0</v>
      </c>
      <c r="E58" s="142">
        <v>107</v>
      </c>
      <c r="F58" s="23">
        <v>157</v>
      </c>
      <c r="G58" s="143">
        <v>0</v>
      </c>
      <c r="H58" s="150">
        <v>32</v>
      </c>
      <c r="I58" s="321">
        <v>0.94269999999999998</v>
      </c>
      <c r="J58" s="323">
        <v>9</v>
      </c>
    </row>
    <row r="59" spans="1:10" ht="15.75" thickBot="1" x14ac:dyDescent="0.3">
      <c r="A59" s="320"/>
      <c r="B59" s="149" t="s">
        <v>108</v>
      </c>
      <c r="C59" s="63">
        <v>45</v>
      </c>
      <c r="D59" s="59">
        <v>0</v>
      </c>
      <c r="E59" s="24">
        <v>103</v>
      </c>
      <c r="F59" s="25">
        <v>148</v>
      </c>
      <c r="G59" s="26">
        <v>0</v>
      </c>
      <c r="H59" s="12">
        <v>25</v>
      </c>
      <c r="I59" s="322"/>
      <c r="J59" s="324"/>
    </row>
    <row r="60" spans="1:10" ht="105.75" thickBot="1" x14ac:dyDescent="0.3">
      <c r="A60" s="318" t="s">
        <v>53</v>
      </c>
      <c r="B60" s="33"/>
      <c r="C60" s="144" t="s">
        <v>11</v>
      </c>
      <c r="D60" s="144" t="s">
        <v>12</v>
      </c>
      <c r="E60" s="145" t="s">
        <v>13</v>
      </c>
      <c r="F60" s="21" t="s">
        <v>14</v>
      </c>
      <c r="G60" s="146" t="s">
        <v>15</v>
      </c>
      <c r="H60" s="145" t="s">
        <v>16</v>
      </c>
      <c r="I60" s="139" t="s">
        <v>72</v>
      </c>
      <c r="J60" s="139" t="s">
        <v>88</v>
      </c>
    </row>
    <row r="61" spans="1:10" ht="30.75" thickBot="1" x14ac:dyDescent="0.3">
      <c r="A61" s="319"/>
      <c r="B61" s="148" t="s">
        <v>107</v>
      </c>
      <c r="C61" s="147">
        <v>70</v>
      </c>
      <c r="D61" s="141">
        <v>48</v>
      </c>
      <c r="E61" s="142">
        <v>136</v>
      </c>
      <c r="F61" s="23">
        <v>254</v>
      </c>
      <c r="G61" s="143">
        <v>9</v>
      </c>
      <c r="H61" s="150">
        <v>113</v>
      </c>
      <c r="I61" s="342">
        <v>0.98429999999999995</v>
      </c>
      <c r="J61" s="344">
        <v>4</v>
      </c>
    </row>
    <row r="62" spans="1:10" ht="15.75" thickBot="1" x14ac:dyDescent="0.3">
      <c r="A62" s="320"/>
      <c r="B62" s="149" t="s">
        <v>108</v>
      </c>
      <c r="C62" s="63">
        <v>73</v>
      </c>
      <c r="D62" s="59">
        <v>1</v>
      </c>
      <c r="E62" s="242">
        <v>176</v>
      </c>
      <c r="F62" s="243">
        <v>250</v>
      </c>
      <c r="G62" s="26">
        <v>7</v>
      </c>
      <c r="H62" s="12">
        <v>25</v>
      </c>
      <c r="I62" s="343"/>
      <c r="J62" s="345"/>
    </row>
    <row r="63" spans="1:10" ht="105.75" thickBot="1" x14ac:dyDescent="0.3">
      <c r="A63" s="318" t="s">
        <v>54</v>
      </c>
      <c r="B63" s="33"/>
      <c r="C63" s="144" t="s">
        <v>11</v>
      </c>
      <c r="D63" s="144" t="s">
        <v>12</v>
      </c>
      <c r="E63" s="145" t="s">
        <v>13</v>
      </c>
      <c r="F63" s="21" t="s">
        <v>14</v>
      </c>
      <c r="G63" s="146" t="s">
        <v>15</v>
      </c>
      <c r="H63" s="145" t="s">
        <v>16</v>
      </c>
      <c r="I63" s="139" t="s">
        <v>72</v>
      </c>
      <c r="J63" s="139" t="s">
        <v>88</v>
      </c>
    </row>
    <row r="64" spans="1:10" ht="30.75" thickBot="1" x14ac:dyDescent="0.3">
      <c r="A64" s="319"/>
      <c r="B64" s="148" t="s">
        <v>107</v>
      </c>
      <c r="C64" s="151">
        <f t="shared" ref="C64:H65" si="0">SUM(C10,C13,C16,C19,C22,C25,C28,C31,C34,C37,C40,C43,C46,C49,C52,C55,C58,C61)</f>
        <v>2384</v>
      </c>
      <c r="D64" s="152">
        <f t="shared" si="0"/>
        <v>1277</v>
      </c>
      <c r="E64" s="153">
        <f t="shared" si="0"/>
        <v>4754</v>
      </c>
      <c r="F64" s="154">
        <f t="shared" si="0"/>
        <v>8415</v>
      </c>
      <c r="G64" s="155">
        <f t="shared" si="0"/>
        <v>223</v>
      </c>
      <c r="H64" s="156">
        <f t="shared" si="0"/>
        <v>539</v>
      </c>
      <c r="I64" s="326">
        <v>0.92500000000000004</v>
      </c>
      <c r="J64" s="328">
        <v>631</v>
      </c>
    </row>
    <row r="65" spans="1:10" ht="15.75" thickBot="1" x14ac:dyDescent="0.3">
      <c r="A65" s="320"/>
      <c r="B65" s="149" t="s">
        <v>108</v>
      </c>
      <c r="C65" s="157">
        <f t="shared" si="0"/>
        <v>2156</v>
      </c>
      <c r="D65" s="158">
        <f t="shared" si="0"/>
        <v>1226</v>
      </c>
      <c r="E65" s="159">
        <f t="shared" si="0"/>
        <v>4402</v>
      </c>
      <c r="F65" s="129">
        <f t="shared" si="0"/>
        <v>7784</v>
      </c>
      <c r="G65" s="160">
        <f>SUM(G11,G14,G17,G20,G23,G26,G29,G32,G35,G38,G41,G44,G47,G50,G53,G56,G59,G62)</f>
        <v>215</v>
      </c>
      <c r="H65" s="161">
        <f>SUM(H11,H14,H17,H20,H23,H26,H29,H32,H35,H38,H41,H44,H47,H50,H53,H56,H59,H62)</f>
        <v>378</v>
      </c>
      <c r="I65" s="327"/>
      <c r="J65" s="329"/>
    </row>
  </sheetData>
  <sheetProtection algorithmName="SHA-512" hashValue="8z2cuVztJGMlNyqs7dqOcWnM9n1WrzJJj5EeyG7qyVApDig5FmWpBQBqRBU1FOnO0JR5rqzZroWXU+UEpBblyA==" saltValue="6YeKMSK2H8exr3mhfszVLA==" spinCount="100000" sheet="1" objects="1" scenarios="1"/>
  <mergeCells count="57">
    <mergeCell ref="I64:I65"/>
    <mergeCell ref="J64:J65"/>
    <mergeCell ref="I55:I56"/>
    <mergeCell ref="J55:J56"/>
    <mergeCell ref="I58:I59"/>
    <mergeCell ref="J58:J59"/>
    <mergeCell ref="I61:I62"/>
    <mergeCell ref="J61:J62"/>
    <mergeCell ref="I46:I47"/>
    <mergeCell ref="J46:J47"/>
    <mergeCell ref="I49:I50"/>
    <mergeCell ref="J49:J50"/>
    <mergeCell ref="I52:I53"/>
    <mergeCell ref="J52:J53"/>
    <mergeCell ref="I37:I38"/>
    <mergeCell ref="J37:J38"/>
    <mergeCell ref="I40:I41"/>
    <mergeCell ref="J40:J41"/>
    <mergeCell ref="I43:I44"/>
    <mergeCell ref="J43:J44"/>
    <mergeCell ref="I28:I29"/>
    <mergeCell ref="J28:J29"/>
    <mergeCell ref="I31:I32"/>
    <mergeCell ref="J31:J32"/>
    <mergeCell ref="I34:I35"/>
    <mergeCell ref="J34:J35"/>
    <mergeCell ref="I19:I20"/>
    <mergeCell ref="J19:J20"/>
    <mergeCell ref="I22:I23"/>
    <mergeCell ref="J22:J23"/>
    <mergeCell ref="I25:I26"/>
    <mergeCell ref="J25:J26"/>
    <mergeCell ref="I10:I11"/>
    <mergeCell ref="J10:J11"/>
    <mergeCell ref="I13:I14"/>
    <mergeCell ref="J13:J14"/>
    <mergeCell ref="I16:I17"/>
    <mergeCell ref="J16:J17"/>
    <mergeCell ref="A42:A4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63:A65"/>
    <mergeCell ref="A45:A47"/>
    <mergeCell ref="A48:A50"/>
    <mergeCell ref="A51:A53"/>
    <mergeCell ref="A54:A56"/>
    <mergeCell ref="A57:A59"/>
    <mergeCell ref="A60:A62"/>
  </mergeCells>
  <pageMargins left="0.70866141732283472" right="0.70866141732283472" top="0.78740157480314965" bottom="0.78740157480314965" header="0.31496062992125984" footer="0.31496062992125984"/>
  <pageSetup paperSize="8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I24"/>
  <sheetViews>
    <sheetView workbookViewId="0">
      <selection activeCell="M16" sqref="M16"/>
    </sheetView>
  </sheetViews>
  <sheetFormatPr baseColWidth="10" defaultRowHeight="15" x14ac:dyDescent="0.25"/>
  <cols>
    <col min="2" max="2" width="26.140625" customWidth="1"/>
  </cols>
  <sheetData>
    <row r="3" spans="1:9" x14ac:dyDescent="0.25">
      <c r="B3" s="32" t="s">
        <v>4</v>
      </c>
      <c r="C3" s="32"/>
    </row>
    <row r="8" spans="1:9" ht="18.75" x14ac:dyDescent="0.3">
      <c r="B8" s="1" t="s">
        <v>109</v>
      </c>
    </row>
    <row r="9" spans="1:9" ht="15.75" thickBot="1" x14ac:dyDescent="0.3"/>
    <row r="10" spans="1:9" ht="75.75" thickBot="1" x14ac:dyDescent="0.3">
      <c r="C10" s="191" t="s">
        <v>110</v>
      </c>
      <c r="D10" s="191" t="s">
        <v>12</v>
      </c>
      <c r="E10" s="192" t="s">
        <v>13</v>
      </c>
      <c r="F10" s="306" t="s">
        <v>14</v>
      </c>
      <c r="G10" s="193" t="s">
        <v>16</v>
      </c>
      <c r="H10" s="307" t="s">
        <v>72</v>
      </c>
      <c r="I10" s="307" t="s">
        <v>88</v>
      </c>
    </row>
    <row r="11" spans="1:9" ht="45.75" thickBot="1" x14ac:dyDescent="0.3">
      <c r="A11" s="318" t="s">
        <v>48</v>
      </c>
      <c r="B11" s="308" t="s">
        <v>107</v>
      </c>
      <c r="C11" s="309">
        <v>0</v>
      </c>
      <c r="D11" s="309">
        <v>0</v>
      </c>
      <c r="E11" s="310">
        <v>32</v>
      </c>
      <c r="F11" s="311">
        <v>32</v>
      </c>
      <c r="G11" s="312">
        <v>0</v>
      </c>
      <c r="H11" s="321">
        <v>0.9375</v>
      </c>
      <c r="I11" s="348">
        <v>2</v>
      </c>
    </row>
    <row r="12" spans="1:9" ht="15.75" thickBot="1" x14ac:dyDescent="0.3">
      <c r="A12" s="320"/>
      <c r="B12" s="313" t="s">
        <v>108</v>
      </c>
      <c r="C12" s="11">
        <v>0</v>
      </c>
      <c r="D12" s="11">
        <v>0</v>
      </c>
      <c r="E12" s="298">
        <v>30</v>
      </c>
      <c r="F12" s="25">
        <v>30</v>
      </c>
      <c r="G12" s="11">
        <v>0</v>
      </c>
      <c r="H12" s="322"/>
      <c r="I12" s="324"/>
    </row>
    <row r="13" spans="1:9" ht="45.75" thickBot="1" x14ac:dyDescent="0.3">
      <c r="A13" s="318" t="s">
        <v>37</v>
      </c>
      <c r="B13" s="308" t="s">
        <v>107</v>
      </c>
      <c r="C13" s="309">
        <v>0</v>
      </c>
      <c r="D13" s="309">
        <v>0</v>
      </c>
      <c r="E13" s="310">
        <v>48</v>
      </c>
      <c r="F13" s="311">
        <v>48</v>
      </c>
      <c r="G13" s="312">
        <v>0</v>
      </c>
      <c r="H13" s="321">
        <v>1</v>
      </c>
      <c r="I13" s="348">
        <v>0</v>
      </c>
    </row>
    <row r="14" spans="1:9" ht="15.75" thickBot="1" x14ac:dyDescent="0.3">
      <c r="A14" s="320"/>
      <c r="B14" s="313" t="s">
        <v>108</v>
      </c>
      <c r="C14" s="11">
        <v>0</v>
      </c>
      <c r="D14" s="11">
        <v>0</v>
      </c>
      <c r="E14" s="298">
        <v>48</v>
      </c>
      <c r="F14" s="25">
        <v>48</v>
      </c>
      <c r="G14" s="11">
        <v>0</v>
      </c>
      <c r="H14" s="322"/>
      <c r="I14" s="324"/>
    </row>
    <row r="15" spans="1:9" ht="45.75" thickBot="1" x14ac:dyDescent="0.3">
      <c r="A15" s="346" t="s">
        <v>46</v>
      </c>
      <c r="B15" s="308" t="s">
        <v>107</v>
      </c>
      <c r="C15" s="314"/>
      <c r="D15" s="314"/>
      <c r="E15" s="315"/>
      <c r="F15" s="316">
        <v>36</v>
      </c>
      <c r="G15" s="314">
        <v>0</v>
      </c>
      <c r="H15" s="342"/>
      <c r="I15" s="347"/>
    </row>
    <row r="16" spans="1:9" ht="15.75" thickBot="1" x14ac:dyDescent="0.3">
      <c r="A16" s="320"/>
      <c r="B16" s="313" t="s">
        <v>108</v>
      </c>
      <c r="C16" s="203"/>
      <c r="D16" s="203"/>
      <c r="E16" s="317"/>
      <c r="F16" s="243"/>
      <c r="G16" s="203">
        <v>0</v>
      </c>
      <c r="H16" s="343"/>
      <c r="I16" s="345"/>
    </row>
    <row r="19" spans="1:9" ht="18.75" x14ac:dyDescent="0.3">
      <c r="B19" s="1" t="s">
        <v>167</v>
      </c>
    </row>
    <row r="20" spans="1:9" ht="15.75" thickBot="1" x14ac:dyDescent="0.3"/>
    <row r="21" spans="1:9" ht="45.75" thickBot="1" x14ac:dyDescent="0.3">
      <c r="A21" s="346" t="s">
        <v>46</v>
      </c>
      <c r="B21" s="308" t="s">
        <v>107</v>
      </c>
      <c r="C21" s="314"/>
      <c r="D21" s="314"/>
      <c r="E21" s="315"/>
      <c r="F21" s="316">
        <v>40</v>
      </c>
      <c r="G21" s="314">
        <v>0</v>
      </c>
      <c r="H21" s="342"/>
      <c r="I21" s="347"/>
    </row>
    <row r="22" spans="1:9" ht="15.75" thickBot="1" x14ac:dyDescent="0.3">
      <c r="A22" s="320"/>
      <c r="B22" s="313" t="s">
        <v>108</v>
      </c>
      <c r="C22" s="203"/>
      <c r="D22" s="203"/>
      <c r="E22" s="317"/>
      <c r="F22" s="243"/>
      <c r="G22" s="203">
        <v>0</v>
      </c>
      <c r="H22" s="343"/>
      <c r="I22" s="345"/>
    </row>
    <row r="23" spans="1:9" ht="45.75" thickBot="1" x14ac:dyDescent="0.3">
      <c r="A23" s="346" t="s">
        <v>151</v>
      </c>
      <c r="B23" s="308" t="s">
        <v>107</v>
      </c>
      <c r="C23" s="309">
        <v>32</v>
      </c>
      <c r="D23" s="309">
        <v>0</v>
      </c>
      <c r="E23" s="310">
        <v>0</v>
      </c>
      <c r="F23" s="311">
        <v>32</v>
      </c>
      <c r="G23" s="312">
        <v>0</v>
      </c>
      <c r="H23" s="321">
        <v>1</v>
      </c>
      <c r="I23" s="348">
        <v>0</v>
      </c>
    </row>
    <row r="24" spans="1:9" ht="15.75" thickBot="1" x14ac:dyDescent="0.3">
      <c r="A24" s="320"/>
      <c r="B24" s="313" t="s">
        <v>108</v>
      </c>
      <c r="C24" s="11">
        <v>32</v>
      </c>
      <c r="D24" s="11">
        <v>0</v>
      </c>
      <c r="E24" s="298">
        <v>0</v>
      </c>
      <c r="F24" s="25">
        <v>32</v>
      </c>
      <c r="G24" s="11">
        <v>0</v>
      </c>
      <c r="H24" s="322"/>
      <c r="I24" s="324"/>
    </row>
  </sheetData>
  <sheetProtection algorithmName="SHA-512" hashValue="Kazn8jp9AoNAPfLORjzNOs/nExesRq8xChgwOIVwA/AD7IH/aD+sgx80sk+MgyqPAmlstpcc904IL6XEuzGUbw==" saltValue="hPaUotCVBqKsUbzuxCZtmQ==" spinCount="100000" sheet="1" objects="1" scenarios="1"/>
  <mergeCells count="15">
    <mergeCell ref="A15:A16"/>
    <mergeCell ref="H15:H16"/>
    <mergeCell ref="I15:I16"/>
    <mergeCell ref="A11:A12"/>
    <mergeCell ref="H11:H12"/>
    <mergeCell ref="I11:I12"/>
    <mergeCell ref="A13:A14"/>
    <mergeCell ref="H13:H14"/>
    <mergeCell ref="I13:I14"/>
    <mergeCell ref="A21:A22"/>
    <mergeCell ref="H21:H22"/>
    <mergeCell ref="I21:I22"/>
    <mergeCell ref="A23:A24"/>
    <mergeCell ref="H23:H24"/>
    <mergeCell ref="I23:I2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24"/>
  <sheetViews>
    <sheetView zoomScale="75" zoomScaleNormal="75" workbookViewId="0">
      <selection activeCell="G14" sqref="G14"/>
    </sheetView>
  </sheetViews>
  <sheetFormatPr baseColWidth="10" defaultRowHeight="15" x14ac:dyDescent="0.25"/>
  <cols>
    <col min="1" max="2" width="20.28515625" customWidth="1"/>
    <col min="3" max="3" width="34.85546875" customWidth="1"/>
    <col min="4" max="4" width="30.7109375" customWidth="1"/>
    <col min="5" max="5" width="15.42578125" customWidth="1"/>
    <col min="6" max="6" width="33.140625" customWidth="1"/>
    <col min="7" max="8" width="35.42578125" customWidth="1"/>
    <col min="9" max="9" width="41.85546875" customWidth="1"/>
  </cols>
  <sheetData>
    <row r="3" spans="1:4" x14ac:dyDescent="0.25">
      <c r="C3" s="32" t="s">
        <v>4</v>
      </c>
    </row>
    <row r="7" spans="1:4" ht="18.75" x14ac:dyDescent="0.3">
      <c r="C7" s="1" t="s">
        <v>9</v>
      </c>
    </row>
    <row r="8" spans="1:4" ht="15.75" thickBot="1" x14ac:dyDescent="0.3"/>
    <row r="9" spans="1:4" ht="145.5" customHeight="1" x14ac:dyDescent="0.25">
      <c r="A9" s="37" t="s">
        <v>39</v>
      </c>
      <c r="B9" s="36" t="s">
        <v>111</v>
      </c>
      <c r="C9" s="35" t="s">
        <v>108</v>
      </c>
      <c r="D9" s="38" t="s">
        <v>73</v>
      </c>
    </row>
    <row r="10" spans="1:4" x14ac:dyDescent="0.25">
      <c r="A10" s="110" t="s">
        <v>37</v>
      </c>
      <c r="B10" s="39">
        <v>20</v>
      </c>
      <c r="C10" s="109">
        <v>20</v>
      </c>
      <c r="D10" s="111">
        <v>1</v>
      </c>
    </row>
    <row r="11" spans="1:4" x14ac:dyDescent="0.25">
      <c r="A11" s="29" t="s">
        <v>38</v>
      </c>
      <c r="B11" s="26">
        <v>110</v>
      </c>
      <c r="C11" s="3">
        <v>89</v>
      </c>
      <c r="D11" s="60">
        <v>0.80900000000000005</v>
      </c>
    </row>
    <row r="12" spans="1:4" x14ac:dyDescent="0.25">
      <c r="A12" s="110" t="s">
        <v>40</v>
      </c>
      <c r="B12" s="39">
        <v>0</v>
      </c>
      <c r="C12" s="109">
        <v>0</v>
      </c>
      <c r="D12" s="112">
        <v>0</v>
      </c>
    </row>
    <row r="13" spans="1:4" x14ac:dyDescent="0.25">
      <c r="A13" s="29" t="s">
        <v>41</v>
      </c>
      <c r="B13" s="26">
        <v>20</v>
      </c>
      <c r="C13" s="3">
        <v>14</v>
      </c>
      <c r="D13" s="60">
        <v>0.7</v>
      </c>
    </row>
    <row r="14" spans="1:4" x14ac:dyDescent="0.25">
      <c r="A14" s="110" t="s">
        <v>42</v>
      </c>
      <c r="B14" s="39">
        <v>60</v>
      </c>
      <c r="C14" s="109">
        <v>57</v>
      </c>
      <c r="D14" s="112">
        <v>0.95</v>
      </c>
    </row>
    <row r="15" spans="1:4" x14ac:dyDescent="0.25">
      <c r="A15" s="29" t="s">
        <v>43</v>
      </c>
      <c r="B15" s="26">
        <v>20</v>
      </c>
      <c r="C15" s="3">
        <v>20</v>
      </c>
      <c r="D15" s="61">
        <v>1</v>
      </c>
    </row>
    <row r="16" spans="1:4" x14ac:dyDescent="0.25">
      <c r="A16" s="110" t="s">
        <v>44</v>
      </c>
      <c r="B16" s="39">
        <v>0</v>
      </c>
      <c r="C16" s="109">
        <v>0</v>
      </c>
      <c r="D16" s="111">
        <v>0</v>
      </c>
    </row>
    <row r="17" spans="1:4" x14ac:dyDescent="0.25">
      <c r="A17" s="29" t="s">
        <v>45</v>
      </c>
      <c r="B17" s="26">
        <v>162</v>
      </c>
      <c r="C17" s="3">
        <v>162</v>
      </c>
      <c r="D17" s="61">
        <v>1</v>
      </c>
    </row>
    <row r="18" spans="1:4" x14ac:dyDescent="0.25">
      <c r="A18" s="110" t="s">
        <v>10</v>
      </c>
      <c r="B18" s="39">
        <v>104</v>
      </c>
      <c r="C18" s="109">
        <v>82</v>
      </c>
      <c r="D18" s="112">
        <v>0.78849999999999998</v>
      </c>
    </row>
    <row r="19" spans="1:4" x14ac:dyDescent="0.25">
      <c r="A19" s="29" t="s">
        <v>46</v>
      </c>
      <c r="B19" s="26">
        <v>621</v>
      </c>
      <c r="C19" s="3">
        <v>587</v>
      </c>
      <c r="D19" s="60">
        <v>0.94520000000000004</v>
      </c>
    </row>
    <row r="20" spans="1:4" x14ac:dyDescent="0.25">
      <c r="A20" s="110" t="s">
        <v>47</v>
      </c>
      <c r="B20" s="39">
        <v>80</v>
      </c>
      <c r="C20" s="109">
        <v>71</v>
      </c>
      <c r="D20" s="112">
        <v>0.88749999999999996</v>
      </c>
    </row>
    <row r="21" spans="1:4" x14ac:dyDescent="0.25">
      <c r="A21" s="29" t="s">
        <v>48</v>
      </c>
      <c r="B21" s="26">
        <v>0</v>
      </c>
      <c r="C21" s="3">
        <v>0</v>
      </c>
      <c r="D21" s="60">
        <v>0</v>
      </c>
    </row>
    <row r="22" spans="1:4" x14ac:dyDescent="0.25">
      <c r="A22" s="110" t="s">
        <v>49</v>
      </c>
      <c r="B22" s="39">
        <v>32</v>
      </c>
      <c r="C22" s="109">
        <v>25</v>
      </c>
      <c r="D22" s="112">
        <v>0.78129999999999999</v>
      </c>
    </row>
    <row r="23" spans="1:4" x14ac:dyDescent="0.25">
      <c r="A23" s="29" t="s">
        <v>3</v>
      </c>
      <c r="B23" s="26">
        <v>0</v>
      </c>
      <c r="C23" s="3">
        <v>0</v>
      </c>
      <c r="D23" s="61">
        <v>0</v>
      </c>
    </row>
    <row r="24" spans="1:4" x14ac:dyDescent="0.25">
      <c r="A24" s="110" t="s">
        <v>50</v>
      </c>
      <c r="B24" s="39">
        <v>60</v>
      </c>
      <c r="C24" s="109">
        <v>60</v>
      </c>
      <c r="D24" s="111">
        <v>1</v>
      </c>
    </row>
    <row r="25" spans="1:4" x14ac:dyDescent="0.25">
      <c r="A25" s="29" t="s">
        <v>51</v>
      </c>
      <c r="B25" s="26">
        <v>12</v>
      </c>
      <c r="C25" s="3">
        <v>12</v>
      </c>
      <c r="D25" s="61">
        <v>1</v>
      </c>
    </row>
    <row r="26" spans="1:4" x14ac:dyDescent="0.25">
      <c r="A26" s="110" t="s">
        <v>52</v>
      </c>
      <c r="B26" s="39">
        <v>0</v>
      </c>
      <c r="C26" s="109">
        <v>0</v>
      </c>
      <c r="D26" s="111">
        <v>0</v>
      </c>
    </row>
    <row r="27" spans="1:4" ht="15.75" thickBot="1" x14ac:dyDescent="0.3">
      <c r="A27" s="30" t="s">
        <v>53</v>
      </c>
      <c r="B27" s="28">
        <v>72</v>
      </c>
      <c r="C27" s="4">
        <v>52</v>
      </c>
      <c r="D27" s="60">
        <v>0.72219999999999995</v>
      </c>
    </row>
    <row r="28" spans="1:4" ht="15.75" thickBot="1" x14ac:dyDescent="0.3">
      <c r="A28" s="123" t="s">
        <v>54</v>
      </c>
      <c r="B28" s="122">
        <f>SUM(B10:B27)</f>
        <v>1373</v>
      </c>
      <c r="C28" s="31">
        <f t="shared" ref="C28" si="0">SUM(C10:C27)</f>
        <v>1251</v>
      </c>
      <c r="D28" s="115">
        <v>0.91110000000000002</v>
      </c>
    </row>
    <row r="31" spans="1:4" ht="18.75" x14ac:dyDescent="0.3">
      <c r="C31" s="1" t="s">
        <v>89</v>
      </c>
    </row>
    <row r="33" spans="1:9" ht="105.75" thickBot="1" x14ac:dyDescent="0.3">
      <c r="A33" s="4" t="s">
        <v>39</v>
      </c>
      <c r="B33" s="4" t="s">
        <v>93</v>
      </c>
      <c r="C33" s="228" t="s">
        <v>90</v>
      </c>
      <c r="D33" s="229" t="s">
        <v>91</v>
      </c>
      <c r="E33" s="228" t="s">
        <v>92</v>
      </c>
      <c r="F33" s="4" t="s">
        <v>98</v>
      </c>
      <c r="G33" s="4" t="s">
        <v>99</v>
      </c>
      <c r="H33" s="230" t="s">
        <v>164</v>
      </c>
      <c r="I33" s="229" t="s">
        <v>100</v>
      </c>
    </row>
    <row r="34" spans="1:9" x14ac:dyDescent="0.25">
      <c r="A34" s="372" t="s">
        <v>37</v>
      </c>
      <c r="B34" s="196" t="s">
        <v>94</v>
      </c>
      <c r="C34" s="196">
        <v>130</v>
      </c>
      <c r="D34" s="196">
        <v>89</v>
      </c>
      <c r="E34" s="196">
        <v>14</v>
      </c>
      <c r="F34" s="196">
        <v>144</v>
      </c>
      <c r="G34" s="222">
        <v>0.90280000000000005</v>
      </c>
      <c r="H34" s="220">
        <v>0.68459999999999999</v>
      </c>
      <c r="I34" s="349"/>
    </row>
    <row r="35" spans="1:9" x14ac:dyDescent="0.25">
      <c r="A35" s="373"/>
      <c r="B35" s="109" t="s">
        <v>95</v>
      </c>
      <c r="C35" s="109">
        <v>112</v>
      </c>
      <c r="D35" s="109">
        <v>58</v>
      </c>
      <c r="E35" s="109">
        <v>17</v>
      </c>
      <c r="F35" s="109">
        <v>129</v>
      </c>
      <c r="G35" s="223">
        <v>0.86819999999999997</v>
      </c>
      <c r="H35" s="112">
        <v>0.51790000000000003</v>
      </c>
      <c r="I35" s="350"/>
    </row>
    <row r="36" spans="1:9" x14ac:dyDescent="0.25">
      <c r="A36" s="373"/>
      <c r="B36" s="109" t="s">
        <v>96</v>
      </c>
      <c r="C36" s="109">
        <v>144</v>
      </c>
      <c r="D36" s="109">
        <v>59</v>
      </c>
      <c r="E36" s="109">
        <v>19</v>
      </c>
      <c r="F36" s="109">
        <v>163</v>
      </c>
      <c r="G36" s="223">
        <v>0.88339999999999996</v>
      </c>
      <c r="H36" s="112">
        <v>0.40970000000000001</v>
      </c>
      <c r="I36" s="350"/>
    </row>
    <row r="37" spans="1:9" ht="15.75" thickBot="1" x14ac:dyDescent="0.3">
      <c r="A37" s="374"/>
      <c r="B37" s="197" t="s">
        <v>97</v>
      </c>
      <c r="C37" s="197">
        <v>131</v>
      </c>
      <c r="D37" s="197">
        <v>70</v>
      </c>
      <c r="E37" s="197">
        <v>17</v>
      </c>
      <c r="F37" s="197">
        <v>148</v>
      </c>
      <c r="G37" s="224">
        <v>0.8851</v>
      </c>
      <c r="H37" s="221">
        <v>0.53439999999999999</v>
      </c>
      <c r="I37" s="351"/>
    </row>
    <row r="38" spans="1:9" x14ac:dyDescent="0.25">
      <c r="A38" s="375" t="s">
        <v>38</v>
      </c>
      <c r="B38" s="6" t="s">
        <v>94</v>
      </c>
      <c r="C38" s="6">
        <v>0</v>
      </c>
      <c r="D38" s="6">
        <v>0</v>
      </c>
      <c r="E38" s="6">
        <v>86</v>
      </c>
      <c r="F38" s="6">
        <v>86</v>
      </c>
      <c r="G38" s="205">
        <v>0</v>
      </c>
      <c r="H38" s="6"/>
      <c r="I38" s="361" t="s">
        <v>148</v>
      </c>
    </row>
    <row r="39" spans="1:9" x14ac:dyDescent="0.25">
      <c r="A39" s="376"/>
      <c r="B39" s="3" t="s">
        <v>95</v>
      </c>
      <c r="C39" s="3">
        <v>0</v>
      </c>
      <c r="D39" s="3">
        <v>0</v>
      </c>
      <c r="E39" s="3">
        <v>77</v>
      </c>
      <c r="F39" s="3">
        <v>77</v>
      </c>
      <c r="G39" s="206">
        <v>0</v>
      </c>
      <c r="H39" s="3"/>
      <c r="I39" s="362"/>
    </row>
    <row r="40" spans="1:9" x14ac:dyDescent="0.25">
      <c r="A40" s="376"/>
      <c r="B40" s="59" t="s">
        <v>96</v>
      </c>
      <c r="C40" s="3">
        <v>0</v>
      </c>
      <c r="D40" s="3">
        <v>0</v>
      </c>
      <c r="E40" s="3">
        <v>90</v>
      </c>
      <c r="F40" s="3">
        <v>90</v>
      </c>
      <c r="G40" s="206">
        <v>0</v>
      </c>
      <c r="H40" s="3"/>
      <c r="I40" s="362"/>
    </row>
    <row r="41" spans="1:9" ht="15.75" thickBot="1" x14ac:dyDescent="0.3">
      <c r="A41" s="377"/>
      <c r="B41" s="203" t="s">
        <v>97</v>
      </c>
      <c r="C41" s="11">
        <v>0</v>
      </c>
      <c r="D41" s="11">
        <v>0</v>
      </c>
      <c r="E41" s="11">
        <v>60</v>
      </c>
      <c r="F41" s="11">
        <v>60</v>
      </c>
      <c r="G41" s="207">
        <v>0</v>
      </c>
      <c r="H41" s="11"/>
      <c r="I41" s="363"/>
    </row>
    <row r="42" spans="1:9" x14ac:dyDescent="0.25">
      <c r="A42" s="373" t="s">
        <v>40</v>
      </c>
      <c r="B42" s="202" t="s">
        <v>94</v>
      </c>
      <c r="C42" s="202">
        <v>24</v>
      </c>
      <c r="D42" s="202">
        <v>15</v>
      </c>
      <c r="E42" s="202">
        <v>111</v>
      </c>
      <c r="F42" s="202">
        <v>135</v>
      </c>
      <c r="G42" s="239">
        <v>0.17780000000000001</v>
      </c>
      <c r="H42" s="227">
        <v>0.625</v>
      </c>
      <c r="I42" s="368" t="s">
        <v>160</v>
      </c>
    </row>
    <row r="43" spans="1:9" x14ac:dyDescent="0.25">
      <c r="A43" s="373"/>
      <c r="B43" s="109" t="s">
        <v>95</v>
      </c>
      <c r="C43" s="109">
        <v>15</v>
      </c>
      <c r="D43" s="109">
        <v>7</v>
      </c>
      <c r="E43" s="109">
        <v>115</v>
      </c>
      <c r="F43" s="109">
        <v>130</v>
      </c>
      <c r="G43" s="218">
        <v>0.1154</v>
      </c>
      <c r="H43" s="112">
        <v>0.4667</v>
      </c>
      <c r="I43" s="369"/>
    </row>
    <row r="44" spans="1:9" x14ac:dyDescent="0.25">
      <c r="A44" s="373"/>
      <c r="B44" s="109" t="s">
        <v>96</v>
      </c>
      <c r="C44" s="109">
        <v>22</v>
      </c>
      <c r="D44" s="109">
        <v>15</v>
      </c>
      <c r="E44" s="109">
        <v>100</v>
      </c>
      <c r="F44" s="109">
        <v>122</v>
      </c>
      <c r="G44" s="218">
        <v>0.18029999999999999</v>
      </c>
      <c r="H44" s="112">
        <v>0.68179999999999996</v>
      </c>
      <c r="I44" s="369"/>
    </row>
    <row r="45" spans="1:9" ht="15.75" thickBot="1" x14ac:dyDescent="0.3">
      <c r="A45" s="373"/>
      <c r="B45" s="201" t="s">
        <v>97</v>
      </c>
      <c r="C45" s="201">
        <v>13</v>
      </c>
      <c r="D45" s="201">
        <v>6</v>
      </c>
      <c r="E45" s="201">
        <v>106</v>
      </c>
      <c r="F45" s="201">
        <v>119</v>
      </c>
      <c r="G45" s="240">
        <v>0.1226</v>
      </c>
      <c r="H45" s="241">
        <v>0.46150000000000002</v>
      </c>
      <c r="I45" s="370"/>
    </row>
    <row r="46" spans="1:9" ht="30" customHeight="1" x14ac:dyDescent="0.25">
      <c r="A46" s="375" t="s">
        <v>41</v>
      </c>
      <c r="B46" s="6" t="s">
        <v>94</v>
      </c>
      <c r="C46" s="6">
        <v>76</v>
      </c>
      <c r="D46" s="6">
        <v>38</v>
      </c>
      <c r="E46" s="6">
        <v>27</v>
      </c>
      <c r="F46" s="6">
        <v>103</v>
      </c>
      <c r="G46" s="222">
        <v>0.73780000000000001</v>
      </c>
      <c r="H46" s="225">
        <v>0.5</v>
      </c>
      <c r="I46" s="358" t="s">
        <v>142</v>
      </c>
    </row>
    <row r="47" spans="1:9" x14ac:dyDescent="0.25">
      <c r="A47" s="376"/>
      <c r="B47" s="3" t="s">
        <v>95</v>
      </c>
      <c r="C47" s="3">
        <v>57</v>
      </c>
      <c r="D47" s="3">
        <v>33</v>
      </c>
      <c r="E47" s="3">
        <v>30</v>
      </c>
      <c r="F47" s="3">
        <v>87</v>
      </c>
      <c r="G47" s="223">
        <v>0.6552</v>
      </c>
      <c r="H47" s="60">
        <v>0.57889999999999997</v>
      </c>
      <c r="I47" s="359"/>
    </row>
    <row r="48" spans="1:9" x14ac:dyDescent="0.25">
      <c r="A48" s="376"/>
      <c r="B48" s="59" t="s">
        <v>96</v>
      </c>
      <c r="C48" s="3">
        <v>68</v>
      </c>
      <c r="D48" s="3">
        <v>47</v>
      </c>
      <c r="E48" s="3">
        <v>26</v>
      </c>
      <c r="F48" s="3">
        <v>94</v>
      </c>
      <c r="G48" s="223">
        <v>0.72340000000000004</v>
      </c>
      <c r="H48" s="60">
        <v>0.69120000000000004</v>
      </c>
      <c r="I48" s="359"/>
    </row>
    <row r="49" spans="1:9" ht="15.75" thickBot="1" x14ac:dyDescent="0.3">
      <c r="A49" s="377"/>
      <c r="B49" s="203" t="s">
        <v>97</v>
      </c>
      <c r="C49" s="11">
        <v>84</v>
      </c>
      <c r="D49" s="11">
        <v>42</v>
      </c>
      <c r="E49" s="11">
        <v>22</v>
      </c>
      <c r="F49" s="11">
        <v>106</v>
      </c>
      <c r="G49" s="224">
        <v>0.79239999999999999</v>
      </c>
      <c r="H49" s="226">
        <v>0.5</v>
      </c>
      <c r="I49" s="360"/>
    </row>
    <row r="50" spans="1:9" x14ac:dyDescent="0.25">
      <c r="A50" s="373" t="s">
        <v>42</v>
      </c>
      <c r="B50" s="202" t="s">
        <v>94</v>
      </c>
      <c r="C50" s="202">
        <v>15</v>
      </c>
      <c r="D50" s="202">
        <v>13</v>
      </c>
      <c r="E50" s="202">
        <v>27</v>
      </c>
      <c r="F50" s="202">
        <v>42</v>
      </c>
      <c r="G50" s="239">
        <v>0.35709999999999997</v>
      </c>
      <c r="H50" s="227">
        <v>0.86670000000000003</v>
      </c>
      <c r="I50" s="371" t="s">
        <v>165</v>
      </c>
    </row>
    <row r="51" spans="1:9" x14ac:dyDescent="0.25">
      <c r="A51" s="373"/>
      <c r="B51" s="109" t="s">
        <v>95</v>
      </c>
      <c r="C51" s="109">
        <v>18</v>
      </c>
      <c r="D51" s="109">
        <v>18</v>
      </c>
      <c r="E51" s="109">
        <v>30</v>
      </c>
      <c r="F51" s="109">
        <v>48</v>
      </c>
      <c r="G51" s="218">
        <v>0.375</v>
      </c>
      <c r="H51" s="111">
        <v>1</v>
      </c>
      <c r="I51" s="353"/>
    </row>
    <row r="52" spans="1:9" x14ac:dyDescent="0.25">
      <c r="A52" s="373"/>
      <c r="B52" s="109" t="s">
        <v>96</v>
      </c>
      <c r="C52" s="109">
        <v>18</v>
      </c>
      <c r="D52" s="109">
        <v>17</v>
      </c>
      <c r="E52" s="109">
        <v>35</v>
      </c>
      <c r="F52" s="109">
        <v>53</v>
      </c>
      <c r="G52" s="218">
        <v>0.33960000000000001</v>
      </c>
      <c r="H52" s="112">
        <v>0.94440000000000002</v>
      </c>
      <c r="I52" s="353"/>
    </row>
    <row r="53" spans="1:9" ht="187.5" customHeight="1" thickBot="1" x14ac:dyDescent="0.3">
      <c r="A53" s="373"/>
      <c r="B53" s="201" t="s">
        <v>97</v>
      </c>
      <c r="C53" s="201">
        <v>27</v>
      </c>
      <c r="D53" s="201">
        <v>20</v>
      </c>
      <c r="E53" s="201">
        <v>40</v>
      </c>
      <c r="F53" s="201">
        <v>67</v>
      </c>
      <c r="G53" s="240">
        <v>0.40300000000000002</v>
      </c>
      <c r="H53" s="241">
        <v>0.74070000000000003</v>
      </c>
      <c r="I53" s="354"/>
    </row>
    <row r="54" spans="1:9" x14ac:dyDescent="0.25">
      <c r="A54" s="364" t="s">
        <v>43</v>
      </c>
      <c r="B54" s="6" t="s">
        <v>94</v>
      </c>
      <c r="C54" s="6">
        <v>40</v>
      </c>
      <c r="D54" s="6">
        <v>27</v>
      </c>
      <c r="E54" s="6">
        <v>35</v>
      </c>
      <c r="F54" s="6">
        <v>75</v>
      </c>
      <c r="G54" s="236">
        <v>0.5333</v>
      </c>
      <c r="H54" s="214">
        <v>0.67500000000000004</v>
      </c>
      <c r="I54" s="349"/>
    </row>
    <row r="55" spans="1:9" x14ac:dyDescent="0.25">
      <c r="A55" s="365"/>
      <c r="B55" s="3" t="s">
        <v>95</v>
      </c>
      <c r="C55" s="3">
        <v>40</v>
      </c>
      <c r="D55" s="3">
        <v>28</v>
      </c>
      <c r="E55" s="3">
        <v>35</v>
      </c>
      <c r="F55" s="3">
        <v>75</v>
      </c>
      <c r="G55" s="237">
        <v>0.5333</v>
      </c>
      <c r="H55" s="60">
        <v>0.7</v>
      </c>
      <c r="I55" s="350"/>
    </row>
    <row r="56" spans="1:9" x14ac:dyDescent="0.25">
      <c r="A56" s="365"/>
      <c r="B56" s="59" t="s">
        <v>96</v>
      </c>
      <c r="C56" s="3">
        <v>40</v>
      </c>
      <c r="D56" s="3">
        <v>28</v>
      </c>
      <c r="E56" s="3">
        <v>35</v>
      </c>
      <c r="F56" s="3">
        <v>75</v>
      </c>
      <c r="G56" s="237">
        <v>0.5333</v>
      </c>
      <c r="H56" s="60">
        <v>0.7</v>
      </c>
      <c r="I56" s="350"/>
    </row>
    <row r="57" spans="1:9" ht="15.75" thickBot="1" x14ac:dyDescent="0.3">
      <c r="A57" s="366"/>
      <c r="B57" s="203" t="s">
        <v>97</v>
      </c>
      <c r="C57" s="11">
        <v>40</v>
      </c>
      <c r="D57" s="11">
        <v>28</v>
      </c>
      <c r="E57" s="11">
        <v>35</v>
      </c>
      <c r="F57" s="11">
        <v>75</v>
      </c>
      <c r="G57" s="238">
        <v>0.5333</v>
      </c>
      <c r="H57" s="215">
        <v>0.7</v>
      </c>
      <c r="I57" s="351"/>
    </row>
    <row r="58" spans="1:9" x14ac:dyDescent="0.25">
      <c r="A58" s="367" t="s">
        <v>44</v>
      </c>
      <c r="B58" s="202" t="s">
        <v>94</v>
      </c>
      <c r="C58" s="202">
        <v>38</v>
      </c>
      <c r="D58" s="202">
        <v>22</v>
      </c>
      <c r="E58" s="202">
        <v>0</v>
      </c>
      <c r="F58" s="202">
        <v>38</v>
      </c>
      <c r="G58" s="208">
        <v>1</v>
      </c>
      <c r="H58" s="227">
        <v>0.57889999999999997</v>
      </c>
      <c r="I58" s="352"/>
    </row>
    <row r="59" spans="1:9" x14ac:dyDescent="0.25">
      <c r="A59" s="367"/>
      <c r="B59" s="109" t="s">
        <v>95</v>
      </c>
      <c r="C59" s="109">
        <v>39</v>
      </c>
      <c r="D59" s="109">
        <v>21</v>
      </c>
      <c r="E59" s="109">
        <v>0</v>
      </c>
      <c r="F59" s="109">
        <v>39</v>
      </c>
      <c r="G59" s="209">
        <v>1</v>
      </c>
      <c r="H59" s="112">
        <v>0.53849999999999998</v>
      </c>
      <c r="I59" s="353"/>
    </row>
    <row r="60" spans="1:9" x14ac:dyDescent="0.25">
      <c r="A60" s="367"/>
      <c r="B60" s="109" t="s">
        <v>96</v>
      </c>
      <c r="C60" s="109">
        <v>34</v>
      </c>
      <c r="D60" s="109">
        <v>14</v>
      </c>
      <c r="E60" s="109">
        <v>0</v>
      </c>
      <c r="F60" s="109">
        <v>34</v>
      </c>
      <c r="G60" s="209">
        <v>1</v>
      </c>
      <c r="H60" s="112">
        <v>0.4118</v>
      </c>
      <c r="I60" s="353"/>
    </row>
    <row r="61" spans="1:9" ht="15.75" thickBot="1" x14ac:dyDescent="0.3">
      <c r="A61" s="367"/>
      <c r="B61" s="201" t="s">
        <v>97</v>
      </c>
      <c r="C61" s="201">
        <v>32</v>
      </c>
      <c r="D61" s="201">
        <v>16</v>
      </c>
      <c r="E61" s="201">
        <v>0</v>
      </c>
      <c r="F61" s="201">
        <v>32</v>
      </c>
      <c r="G61" s="210">
        <v>1</v>
      </c>
      <c r="H61" s="241">
        <v>0.5</v>
      </c>
      <c r="I61" s="354"/>
    </row>
    <row r="62" spans="1:9" x14ac:dyDescent="0.25">
      <c r="A62" s="364" t="s">
        <v>45</v>
      </c>
      <c r="B62" s="6" t="s">
        <v>94</v>
      </c>
      <c r="C62" s="6">
        <v>0</v>
      </c>
      <c r="D62" s="6">
        <v>0</v>
      </c>
      <c r="E62" s="6">
        <v>95</v>
      </c>
      <c r="F62" s="6">
        <v>95</v>
      </c>
      <c r="G62" s="205">
        <v>0</v>
      </c>
      <c r="H62" s="6"/>
      <c r="I62" s="349"/>
    </row>
    <row r="63" spans="1:9" x14ac:dyDescent="0.25">
      <c r="A63" s="365"/>
      <c r="B63" s="3" t="s">
        <v>95</v>
      </c>
      <c r="C63" s="3">
        <v>0</v>
      </c>
      <c r="D63" s="3">
        <v>0</v>
      </c>
      <c r="E63" s="3">
        <v>92</v>
      </c>
      <c r="F63" s="3">
        <v>92</v>
      </c>
      <c r="G63" s="206">
        <v>0</v>
      </c>
      <c r="H63" s="3"/>
      <c r="I63" s="350"/>
    </row>
    <row r="64" spans="1:9" x14ac:dyDescent="0.25">
      <c r="A64" s="365"/>
      <c r="B64" s="59" t="s">
        <v>96</v>
      </c>
      <c r="C64" s="3">
        <v>0</v>
      </c>
      <c r="D64" s="3">
        <v>0</v>
      </c>
      <c r="E64" s="3">
        <v>92</v>
      </c>
      <c r="F64" s="3">
        <v>92</v>
      </c>
      <c r="G64" s="206">
        <v>0</v>
      </c>
      <c r="H64" s="3"/>
      <c r="I64" s="350"/>
    </row>
    <row r="65" spans="1:9" ht="15.75" thickBot="1" x14ac:dyDescent="0.3">
      <c r="A65" s="366"/>
      <c r="B65" s="203" t="s">
        <v>97</v>
      </c>
      <c r="C65" s="11">
        <v>0</v>
      </c>
      <c r="D65" s="11">
        <v>0</v>
      </c>
      <c r="E65" s="11">
        <v>77</v>
      </c>
      <c r="F65" s="11">
        <v>77</v>
      </c>
      <c r="G65" s="207">
        <v>0</v>
      </c>
      <c r="H65" s="11"/>
      <c r="I65" s="351"/>
    </row>
    <row r="66" spans="1:9" x14ac:dyDescent="0.25">
      <c r="A66" s="355" t="s">
        <v>10</v>
      </c>
      <c r="B66" s="196" t="s">
        <v>94</v>
      </c>
      <c r="C66" s="196">
        <v>0</v>
      </c>
      <c r="D66" s="196">
        <v>0</v>
      </c>
      <c r="E66" s="196">
        <v>102</v>
      </c>
      <c r="F66" s="196">
        <v>102</v>
      </c>
      <c r="G66" s="205">
        <v>0</v>
      </c>
      <c r="H66" s="212"/>
      <c r="I66" s="349"/>
    </row>
    <row r="67" spans="1:9" x14ac:dyDescent="0.25">
      <c r="A67" s="356"/>
      <c r="B67" s="109" t="s">
        <v>95</v>
      </c>
      <c r="C67" s="109">
        <v>0</v>
      </c>
      <c r="D67" s="109">
        <v>0</v>
      </c>
      <c r="E67" s="109">
        <v>117</v>
      </c>
      <c r="F67" s="109">
        <v>117</v>
      </c>
      <c r="G67" s="206">
        <v>0</v>
      </c>
      <c r="H67" s="204"/>
      <c r="I67" s="350"/>
    </row>
    <row r="68" spans="1:9" x14ac:dyDescent="0.25">
      <c r="A68" s="356"/>
      <c r="B68" s="109" t="s">
        <v>96</v>
      </c>
      <c r="C68" s="109">
        <v>0</v>
      </c>
      <c r="D68" s="109">
        <v>0</v>
      </c>
      <c r="E68" s="109">
        <v>94</v>
      </c>
      <c r="F68" s="109">
        <v>94</v>
      </c>
      <c r="G68" s="206">
        <v>0</v>
      </c>
      <c r="H68" s="204"/>
      <c r="I68" s="350"/>
    </row>
    <row r="69" spans="1:9" ht="15.75" thickBot="1" x14ac:dyDescent="0.3">
      <c r="A69" s="357"/>
      <c r="B69" s="197" t="s">
        <v>97</v>
      </c>
      <c r="C69" s="197">
        <v>0</v>
      </c>
      <c r="D69" s="197">
        <v>0</v>
      </c>
      <c r="E69" s="197">
        <v>89</v>
      </c>
      <c r="F69" s="197">
        <v>89</v>
      </c>
      <c r="G69" s="207">
        <v>0</v>
      </c>
      <c r="H69" s="213"/>
      <c r="I69" s="351"/>
    </row>
    <row r="70" spans="1:9" x14ac:dyDescent="0.25">
      <c r="A70" s="365" t="s">
        <v>46</v>
      </c>
      <c r="B70" s="187" t="s">
        <v>94</v>
      </c>
      <c r="C70" s="187">
        <v>756</v>
      </c>
      <c r="D70" s="187">
        <v>318</v>
      </c>
      <c r="E70" s="187">
        <v>109</v>
      </c>
      <c r="F70" s="187">
        <v>865</v>
      </c>
      <c r="G70" s="249">
        <v>0.874</v>
      </c>
      <c r="H70" s="251">
        <v>0.42059999999999997</v>
      </c>
      <c r="I70" s="371" t="s">
        <v>162</v>
      </c>
    </row>
    <row r="71" spans="1:9" x14ac:dyDescent="0.25">
      <c r="A71" s="365"/>
      <c r="B71" s="3" t="s">
        <v>95</v>
      </c>
      <c r="C71" s="3">
        <v>776</v>
      </c>
      <c r="D71" s="3">
        <v>318</v>
      </c>
      <c r="E71" s="3">
        <v>100</v>
      </c>
      <c r="F71" s="3">
        <v>876</v>
      </c>
      <c r="G71" s="223">
        <v>0.88580000000000003</v>
      </c>
      <c r="H71" s="60">
        <v>0.4098</v>
      </c>
      <c r="I71" s="353"/>
    </row>
    <row r="72" spans="1:9" x14ac:dyDescent="0.25">
      <c r="A72" s="365"/>
      <c r="B72" s="59" t="s">
        <v>96</v>
      </c>
      <c r="C72" s="3">
        <v>790</v>
      </c>
      <c r="D72" s="3">
        <v>318</v>
      </c>
      <c r="E72" s="3">
        <v>107</v>
      </c>
      <c r="F72" s="3">
        <v>897</v>
      </c>
      <c r="G72" s="223">
        <v>0.88070000000000004</v>
      </c>
      <c r="H72" s="60">
        <v>0.40250000000000002</v>
      </c>
      <c r="I72" s="353"/>
    </row>
    <row r="73" spans="1:9" ht="15.75" thickBot="1" x14ac:dyDescent="0.3">
      <c r="A73" s="365"/>
      <c r="B73" s="195" t="s">
        <v>97</v>
      </c>
      <c r="C73" s="4">
        <v>760</v>
      </c>
      <c r="D73" s="4">
        <v>318</v>
      </c>
      <c r="E73" s="4">
        <v>93</v>
      </c>
      <c r="F73" s="4">
        <v>853</v>
      </c>
      <c r="G73" s="250">
        <v>0.89100000000000001</v>
      </c>
      <c r="H73" s="252">
        <v>0.41839999999999999</v>
      </c>
      <c r="I73" s="354"/>
    </row>
    <row r="74" spans="1:9" x14ac:dyDescent="0.25">
      <c r="A74" s="355" t="s">
        <v>47</v>
      </c>
      <c r="B74" s="196" t="s">
        <v>94</v>
      </c>
      <c r="C74" s="196">
        <v>0</v>
      </c>
      <c r="D74" s="196">
        <v>0</v>
      </c>
      <c r="E74" s="196">
        <v>58</v>
      </c>
      <c r="F74" s="196">
        <v>58</v>
      </c>
      <c r="G74" s="205">
        <v>0</v>
      </c>
      <c r="H74" s="196"/>
      <c r="I74" s="349" t="s">
        <v>140</v>
      </c>
    </row>
    <row r="75" spans="1:9" x14ac:dyDescent="0.25">
      <c r="A75" s="356"/>
      <c r="B75" s="109" t="s">
        <v>95</v>
      </c>
      <c r="C75" s="109">
        <v>0</v>
      </c>
      <c r="D75" s="109">
        <v>0</v>
      </c>
      <c r="E75" s="109">
        <v>72</v>
      </c>
      <c r="F75" s="109">
        <v>72</v>
      </c>
      <c r="G75" s="206">
        <v>0</v>
      </c>
      <c r="H75" s="109"/>
      <c r="I75" s="350"/>
    </row>
    <row r="76" spans="1:9" x14ac:dyDescent="0.25">
      <c r="A76" s="356"/>
      <c r="B76" s="109" t="s">
        <v>96</v>
      </c>
      <c r="C76" s="109">
        <v>0</v>
      </c>
      <c r="D76" s="109">
        <v>0</v>
      </c>
      <c r="E76" s="109">
        <v>61</v>
      </c>
      <c r="F76" s="109">
        <v>61</v>
      </c>
      <c r="G76" s="206">
        <v>0</v>
      </c>
      <c r="H76" s="109"/>
      <c r="I76" s="350"/>
    </row>
    <row r="77" spans="1:9" ht="15.75" thickBot="1" x14ac:dyDescent="0.3">
      <c r="A77" s="357"/>
      <c r="B77" s="197" t="s">
        <v>97</v>
      </c>
      <c r="C77" s="197">
        <v>0</v>
      </c>
      <c r="D77" s="197">
        <v>0</v>
      </c>
      <c r="E77" s="197">
        <v>54</v>
      </c>
      <c r="F77" s="197">
        <v>54</v>
      </c>
      <c r="G77" s="207">
        <v>0</v>
      </c>
      <c r="H77" s="197"/>
      <c r="I77" s="351"/>
    </row>
    <row r="78" spans="1:9" x14ac:dyDescent="0.25">
      <c r="A78" s="364" t="s">
        <v>48</v>
      </c>
      <c r="B78" s="6" t="s">
        <v>94</v>
      </c>
      <c r="C78" s="6">
        <v>53</v>
      </c>
      <c r="D78" s="6">
        <v>8</v>
      </c>
      <c r="E78" s="6">
        <v>0</v>
      </c>
      <c r="F78" s="6">
        <v>53</v>
      </c>
      <c r="G78" s="208">
        <v>1</v>
      </c>
      <c r="H78" s="214">
        <v>0.15090000000000001</v>
      </c>
      <c r="I78" s="349"/>
    </row>
    <row r="79" spans="1:9" x14ac:dyDescent="0.25">
      <c r="A79" s="365"/>
      <c r="B79" s="3" t="s">
        <v>95</v>
      </c>
      <c r="C79" s="3">
        <v>60</v>
      </c>
      <c r="D79" s="3">
        <v>25</v>
      </c>
      <c r="E79" s="3">
        <v>0</v>
      </c>
      <c r="F79" s="3">
        <v>60</v>
      </c>
      <c r="G79" s="209">
        <v>1</v>
      </c>
      <c r="H79" s="60">
        <v>0.41670000000000001</v>
      </c>
      <c r="I79" s="350"/>
    </row>
    <row r="80" spans="1:9" x14ac:dyDescent="0.25">
      <c r="A80" s="365"/>
      <c r="B80" s="59" t="s">
        <v>96</v>
      </c>
      <c r="C80" s="3">
        <v>59</v>
      </c>
      <c r="D80" s="3">
        <v>26</v>
      </c>
      <c r="E80" s="3">
        <v>0</v>
      </c>
      <c r="F80" s="3">
        <v>59</v>
      </c>
      <c r="G80" s="209">
        <v>1</v>
      </c>
      <c r="H80" s="60">
        <v>0.44069999999999998</v>
      </c>
      <c r="I80" s="350"/>
    </row>
    <row r="81" spans="1:9" ht="15.75" thickBot="1" x14ac:dyDescent="0.3">
      <c r="A81" s="366"/>
      <c r="B81" s="203" t="s">
        <v>97</v>
      </c>
      <c r="C81" s="11">
        <v>50</v>
      </c>
      <c r="D81" s="11">
        <v>21</v>
      </c>
      <c r="E81" s="11">
        <v>0</v>
      </c>
      <c r="F81" s="11">
        <v>50</v>
      </c>
      <c r="G81" s="210">
        <v>1</v>
      </c>
      <c r="H81" s="215">
        <v>0.42</v>
      </c>
      <c r="I81" s="351"/>
    </row>
    <row r="82" spans="1:9" ht="30" customHeight="1" x14ac:dyDescent="0.25">
      <c r="A82" s="355" t="s">
        <v>49</v>
      </c>
      <c r="B82" s="196" t="s">
        <v>94</v>
      </c>
      <c r="C82" s="196">
        <v>96</v>
      </c>
      <c r="D82" s="196">
        <v>26</v>
      </c>
      <c r="E82" s="196">
        <v>16</v>
      </c>
      <c r="F82" s="196">
        <v>112</v>
      </c>
      <c r="G82" s="222">
        <v>0.85709999999999997</v>
      </c>
      <c r="H82" s="220">
        <v>0.27079999999999999</v>
      </c>
      <c r="I82" s="385" t="s">
        <v>144</v>
      </c>
    </row>
    <row r="83" spans="1:9" x14ac:dyDescent="0.25">
      <c r="A83" s="356"/>
      <c r="B83" s="109" t="s">
        <v>95</v>
      </c>
      <c r="C83" s="109">
        <v>100</v>
      </c>
      <c r="D83" s="109">
        <v>31</v>
      </c>
      <c r="E83" s="109">
        <v>17</v>
      </c>
      <c r="F83" s="109">
        <v>117</v>
      </c>
      <c r="G83" s="223">
        <v>0.85470000000000002</v>
      </c>
      <c r="H83" s="112">
        <v>0.31</v>
      </c>
      <c r="I83" s="386"/>
    </row>
    <row r="84" spans="1:9" x14ac:dyDescent="0.25">
      <c r="A84" s="356"/>
      <c r="B84" s="109" t="s">
        <v>96</v>
      </c>
      <c r="C84" s="109">
        <v>122</v>
      </c>
      <c r="D84" s="109">
        <v>34</v>
      </c>
      <c r="E84" s="109">
        <v>12</v>
      </c>
      <c r="F84" s="109">
        <v>134</v>
      </c>
      <c r="G84" s="223">
        <v>0.91039999999999999</v>
      </c>
      <c r="H84" s="112">
        <v>0.2787</v>
      </c>
      <c r="I84" s="386"/>
    </row>
    <row r="85" spans="1:9" ht="62.25" customHeight="1" thickBot="1" x14ac:dyDescent="0.3">
      <c r="A85" s="357"/>
      <c r="B85" s="197" t="s">
        <v>97</v>
      </c>
      <c r="C85" s="197">
        <v>86</v>
      </c>
      <c r="D85" s="197">
        <v>18</v>
      </c>
      <c r="E85" s="197">
        <v>9</v>
      </c>
      <c r="F85" s="197">
        <v>95</v>
      </c>
      <c r="G85" s="224">
        <v>0.90529999999999999</v>
      </c>
      <c r="H85" s="221">
        <v>0.20930000000000001</v>
      </c>
      <c r="I85" s="387"/>
    </row>
    <row r="86" spans="1:9" ht="46.5" customHeight="1" x14ac:dyDescent="0.25">
      <c r="A86" s="364" t="s">
        <v>3</v>
      </c>
      <c r="B86" s="6" t="s">
        <v>94</v>
      </c>
      <c r="C86" s="6">
        <v>175</v>
      </c>
      <c r="D86" s="6">
        <v>44</v>
      </c>
      <c r="E86" s="6">
        <v>0</v>
      </c>
      <c r="F86" s="6">
        <v>175</v>
      </c>
      <c r="G86" s="208">
        <v>1</v>
      </c>
      <c r="H86" s="214">
        <v>0.25140000000000001</v>
      </c>
      <c r="I86" s="378" t="s">
        <v>138</v>
      </c>
    </row>
    <row r="87" spans="1:9" ht="18.75" customHeight="1" x14ac:dyDescent="0.25">
      <c r="A87" s="365"/>
      <c r="B87" s="3" t="s">
        <v>95</v>
      </c>
      <c r="C87" s="3">
        <v>192</v>
      </c>
      <c r="D87" s="3">
        <v>36</v>
      </c>
      <c r="E87" s="3">
        <v>0</v>
      </c>
      <c r="F87" s="3">
        <v>192</v>
      </c>
      <c r="G87" s="209">
        <v>1</v>
      </c>
      <c r="H87" s="60">
        <v>0.1875</v>
      </c>
      <c r="I87" s="379"/>
    </row>
    <row r="88" spans="1:9" ht="22.5" customHeight="1" x14ac:dyDescent="0.25">
      <c r="A88" s="365"/>
      <c r="B88" s="59" t="s">
        <v>96</v>
      </c>
      <c r="C88" s="3">
        <v>171</v>
      </c>
      <c r="D88" s="3">
        <v>39</v>
      </c>
      <c r="E88" s="3">
        <v>0</v>
      </c>
      <c r="F88" s="3">
        <v>171</v>
      </c>
      <c r="G88" s="209">
        <v>1</v>
      </c>
      <c r="H88" s="60">
        <v>0.22800000000000001</v>
      </c>
      <c r="I88" s="379"/>
    </row>
    <row r="89" spans="1:9" ht="21.75" customHeight="1" thickBot="1" x14ac:dyDescent="0.3">
      <c r="A89" s="366"/>
      <c r="B89" s="203" t="s">
        <v>97</v>
      </c>
      <c r="C89" s="11">
        <v>178</v>
      </c>
      <c r="D89" s="11">
        <v>24</v>
      </c>
      <c r="E89" s="11">
        <v>0</v>
      </c>
      <c r="F89" s="11">
        <v>178</v>
      </c>
      <c r="G89" s="210">
        <v>1</v>
      </c>
      <c r="H89" s="215">
        <v>0.1348</v>
      </c>
      <c r="I89" s="380"/>
    </row>
    <row r="90" spans="1:9" x14ac:dyDescent="0.25">
      <c r="A90" s="355" t="s">
        <v>50</v>
      </c>
      <c r="B90" s="196" t="s">
        <v>94</v>
      </c>
      <c r="C90" s="196">
        <v>17</v>
      </c>
      <c r="D90" s="196">
        <v>5</v>
      </c>
      <c r="E90" s="196">
        <v>56</v>
      </c>
      <c r="F90" s="196">
        <v>73</v>
      </c>
      <c r="G90" s="217">
        <v>0.2329</v>
      </c>
      <c r="H90" s="220">
        <v>0.29409999999999997</v>
      </c>
      <c r="I90" s="384" t="s">
        <v>141</v>
      </c>
    </row>
    <row r="91" spans="1:9" x14ac:dyDescent="0.25">
      <c r="A91" s="356"/>
      <c r="B91" s="109" t="s">
        <v>95</v>
      </c>
      <c r="C91" s="109">
        <v>16</v>
      </c>
      <c r="D91" s="109">
        <v>6</v>
      </c>
      <c r="E91" s="109">
        <v>56</v>
      </c>
      <c r="F91" s="109">
        <v>72</v>
      </c>
      <c r="G91" s="218">
        <v>0.22220000000000001</v>
      </c>
      <c r="H91" s="112">
        <v>0.375</v>
      </c>
      <c r="I91" s="362"/>
    </row>
    <row r="92" spans="1:9" x14ac:dyDescent="0.25">
      <c r="A92" s="356"/>
      <c r="B92" s="109" t="s">
        <v>96</v>
      </c>
      <c r="C92" s="109">
        <v>15</v>
      </c>
      <c r="D92" s="109">
        <v>2</v>
      </c>
      <c r="E92" s="109">
        <v>57</v>
      </c>
      <c r="F92" s="109">
        <v>72</v>
      </c>
      <c r="G92" s="218">
        <v>0.20830000000000001</v>
      </c>
      <c r="H92" s="112">
        <v>0.1333</v>
      </c>
      <c r="I92" s="362"/>
    </row>
    <row r="93" spans="1:9" ht="15.75" thickBot="1" x14ac:dyDescent="0.3">
      <c r="A93" s="357"/>
      <c r="B93" s="197" t="s">
        <v>97</v>
      </c>
      <c r="C93" s="197">
        <v>17</v>
      </c>
      <c r="D93" s="197">
        <v>3</v>
      </c>
      <c r="E93" s="197">
        <v>47</v>
      </c>
      <c r="F93" s="197">
        <v>64</v>
      </c>
      <c r="G93" s="219">
        <v>0.2656</v>
      </c>
      <c r="H93" s="221">
        <v>0.17649999999999999</v>
      </c>
      <c r="I93" s="363"/>
    </row>
    <row r="94" spans="1:9" x14ac:dyDescent="0.25">
      <c r="A94" s="364" t="s">
        <v>51</v>
      </c>
      <c r="B94" s="6" t="s">
        <v>146</v>
      </c>
      <c r="C94" s="6">
        <v>569</v>
      </c>
      <c r="D94" s="6">
        <v>460</v>
      </c>
      <c r="E94" s="6">
        <v>109</v>
      </c>
      <c r="F94" s="6">
        <v>678</v>
      </c>
      <c r="G94" s="222">
        <v>0.83919999999999995</v>
      </c>
      <c r="H94" s="214">
        <v>0.80840000000000001</v>
      </c>
      <c r="I94" s="388" t="s">
        <v>147</v>
      </c>
    </row>
    <row r="95" spans="1:9" x14ac:dyDescent="0.25">
      <c r="A95" s="365"/>
      <c r="B95" s="3"/>
      <c r="C95" s="3"/>
      <c r="D95" s="3"/>
      <c r="E95" s="3"/>
      <c r="F95" s="3"/>
      <c r="G95" s="233"/>
      <c r="H95" s="3"/>
      <c r="I95" s="389"/>
    </row>
    <row r="96" spans="1:9" x14ac:dyDescent="0.25">
      <c r="A96" s="365"/>
      <c r="B96" s="59"/>
      <c r="C96" s="3"/>
      <c r="D96" s="3"/>
      <c r="E96" s="3"/>
      <c r="F96" s="3"/>
      <c r="G96" s="233"/>
      <c r="H96" s="3"/>
      <c r="I96" s="389"/>
    </row>
    <row r="97" spans="1:9" ht="15.75" thickBot="1" x14ac:dyDescent="0.3">
      <c r="A97" s="366"/>
      <c r="B97" s="203"/>
      <c r="C97" s="11"/>
      <c r="D97" s="11"/>
      <c r="E97" s="11"/>
      <c r="F97" s="11"/>
      <c r="G97" s="234"/>
      <c r="H97" s="11"/>
      <c r="I97" s="390"/>
    </row>
    <row r="98" spans="1:9" ht="45" customHeight="1" x14ac:dyDescent="0.25">
      <c r="A98" s="356" t="s">
        <v>52</v>
      </c>
      <c r="B98" s="202" t="s">
        <v>94</v>
      </c>
      <c r="C98" s="202">
        <v>42</v>
      </c>
      <c r="D98" s="202">
        <v>29</v>
      </c>
      <c r="E98" s="202">
        <v>0</v>
      </c>
      <c r="F98" s="202">
        <v>42</v>
      </c>
      <c r="G98" s="232">
        <v>1</v>
      </c>
      <c r="H98" s="227">
        <v>0.6905</v>
      </c>
      <c r="I98" s="359" t="s">
        <v>143</v>
      </c>
    </row>
    <row r="99" spans="1:9" x14ac:dyDescent="0.25">
      <c r="A99" s="356"/>
      <c r="B99" s="109" t="s">
        <v>95</v>
      </c>
      <c r="C99" s="109">
        <v>42</v>
      </c>
      <c r="D99" s="109">
        <v>30</v>
      </c>
      <c r="E99" s="109">
        <v>0</v>
      </c>
      <c r="F99" s="109">
        <v>42</v>
      </c>
      <c r="G99" s="209">
        <v>1</v>
      </c>
      <c r="H99" s="112">
        <v>0.71430000000000005</v>
      </c>
      <c r="I99" s="359"/>
    </row>
    <row r="100" spans="1:9" x14ac:dyDescent="0.25">
      <c r="A100" s="356"/>
      <c r="B100" s="109" t="s">
        <v>96</v>
      </c>
      <c r="C100" s="109">
        <v>30</v>
      </c>
      <c r="D100" s="109">
        <v>24</v>
      </c>
      <c r="E100" s="109">
        <v>0</v>
      </c>
      <c r="F100" s="109">
        <v>30</v>
      </c>
      <c r="G100" s="209">
        <v>1</v>
      </c>
      <c r="H100" s="112">
        <v>0.8</v>
      </c>
      <c r="I100" s="359"/>
    </row>
    <row r="101" spans="1:9" ht="15.75" thickBot="1" x14ac:dyDescent="0.3">
      <c r="A101" s="357"/>
      <c r="B101" s="197" t="s">
        <v>97</v>
      </c>
      <c r="C101" s="197">
        <v>24</v>
      </c>
      <c r="D101" s="197">
        <v>19</v>
      </c>
      <c r="E101" s="197">
        <v>0</v>
      </c>
      <c r="F101" s="197">
        <v>24</v>
      </c>
      <c r="G101" s="210">
        <v>1</v>
      </c>
      <c r="H101" s="221">
        <v>0.79169999999999996</v>
      </c>
      <c r="I101" s="360"/>
    </row>
    <row r="102" spans="1:9" x14ac:dyDescent="0.25">
      <c r="A102" s="364" t="s">
        <v>53</v>
      </c>
      <c r="B102" s="6" t="s">
        <v>94</v>
      </c>
      <c r="C102" s="69">
        <v>24</v>
      </c>
      <c r="D102" s="69">
        <v>15</v>
      </c>
      <c r="E102" s="69">
        <v>67</v>
      </c>
      <c r="F102" s="69">
        <v>91</v>
      </c>
      <c r="G102" s="217">
        <v>0.26369999999999999</v>
      </c>
      <c r="H102" s="214">
        <v>0.625</v>
      </c>
      <c r="I102" s="349"/>
    </row>
    <row r="103" spans="1:9" x14ac:dyDescent="0.25">
      <c r="A103" s="365"/>
      <c r="B103" s="3" t="s">
        <v>95</v>
      </c>
      <c r="C103" s="59">
        <v>28</v>
      </c>
      <c r="D103" s="59">
        <v>20</v>
      </c>
      <c r="E103" s="59">
        <v>63</v>
      </c>
      <c r="F103" s="59">
        <v>91</v>
      </c>
      <c r="G103" s="218">
        <v>0.30769999999999997</v>
      </c>
      <c r="H103" s="60">
        <v>0.71430000000000005</v>
      </c>
      <c r="I103" s="350"/>
    </row>
    <row r="104" spans="1:9" x14ac:dyDescent="0.25">
      <c r="A104" s="365"/>
      <c r="B104" s="59" t="s">
        <v>96</v>
      </c>
      <c r="C104" s="59">
        <v>22</v>
      </c>
      <c r="D104" s="59">
        <v>20</v>
      </c>
      <c r="E104" s="59">
        <v>55</v>
      </c>
      <c r="F104" s="59">
        <v>77</v>
      </c>
      <c r="G104" s="218">
        <v>0.28570000000000001</v>
      </c>
      <c r="H104" s="60">
        <v>0.90900000000000003</v>
      </c>
      <c r="I104" s="350"/>
    </row>
    <row r="105" spans="1:9" ht="15.75" thickBot="1" x14ac:dyDescent="0.3">
      <c r="A105" s="366"/>
      <c r="B105" s="203" t="s">
        <v>97</v>
      </c>
      <c r="C105" s="203">
        <v>18</v>
      </c>
      <c r="D105" s="203">
        <v>15</v>
      </c>
      <c r="E105" s="203">
        <v>49</v>
      </c>
      <c r="F105" s="203">
        <v>67</v>
      </c>
      <c r="G105" s="219">
        <v>0.26869999999999999</v>
      </c>
      <c r="H105" s="215">
        <v>0.83330000000000004</v>
      </c>
      <c r="I105" s="351"/>
    </row>
    <row r="106" spans="1:9" x14ac:dyDescent="0.25">
      <c r="A106" s="381" t="s">
        <v>54</v>
      </c>
      <c r="B106" s="296" t="s">
        <v>94</v>
      </c>
      <c r="C106" s="296">
        <v>1628</v>
      </c>
      <c r="D106" s="296">
        <v>764</v>
      </c>
      <c r="E106" s="296">
        <v>830</v>
      </c>
      <c r="F106" s="296">
        <v>2458</v>
      </c>
      <c r="G106" s="299">
        <v>0.6623</v>
      </c>
      <c r="H106" s="300">
        <v>0.46929999999999999</v>
      </c>
      <c r="I106" s="349"/>
    </row>
    <row r="107" spans="1:9" x14ac:dyDescent="0.25">
      <c r="A107" s="382"/>
      <c r="B107" s="185" t="s">
        <v>95</v>
      </c>
      <c r="C107" s="185">
        <v>1637</v>
      </c>
      <c r="D107" s="185">
        <v>746</v>
      </c>
      <c r="E107" s="185">
        <v>848</v>
      </c>
      <c r="F107" s="185">
        <v>2485</v>
      </c>
      <c r="G107" s="302">
        <v>0.65880000000000005</v>
      </c>
      <c r="H107" s="304">
        <v>0.45569999999999999</v>
      </c>
      <c r="I107" s="350"/>
    </row>
    <row r="108" spans="1:9" x14ac:dyDescent="0.25">
      <c r="A108" s="382"/>
      <c r="B108" s="186" t="s">
        <v>96</v>
      </c>
      <c r="C108" s="185">
        <v>1677</v>
      </c>
      <c r="D108" s="185">
        <v>758</v>
      </c>
      <c r="E108" s="185">
        <v>810</v>
      </c>
      <c r="F108" s="185">
        <v>2487</v>
      </c>
      <c r="G108" s="302">
        <v>0.67430000000000001</v>
      </c>
      <c r="H108" s="304">
        <v>0.45200000000000001</v>
      </c>
      <c r="I108" s="350"/>
    </row>
    <row r="109" spans="1:9" ht="15.75" thickBot="1" x14ac:dyDescent="0.3">
      <c r="A109" s="383"/>
      <c r="B109" s="297" t="s">
        <v>97</v>
      </c>
      <c r="C109" s="301">
        <v>1602</v>
      </c>
      <c r="D109" s="301">
        <v>715</v>
      </c>
      <c r="E109" s="301">
        <v>725</v>
      </c>
      <c r="F109" s="301">
        <v>2327</v>
      </c>
      <c r="G109" s="303">
        <v>0.68840000000000001</v>
      </c>
      <c r="H109" s="305">
        <v>0.44629999999999997</v>
      </c>
      <c r="I109" s="351"/>
    </row>
    <row r="123" spans="2:2" x14ac:dyDescent="0.25">
      <c r="B123" s="183"/>
    </row>
    <row r="124" spans="2:2" x14ac:dyDescent="0.25">
      <c r="B124" s="184"/>
    </row>
  </sheetData>
  <sheetProtection algorithmName="SHA-512" hashValue="OKxImAH+z/g65+liFLZUfzx9ZG13hUi/vuPiAuH3JcNK5iIyV/RkpbfP5S+r+WgXb2+uTbh9LgpsLTwi944o4Q==" saltValue="dcYTMxSGioFJA/voS/d6Uw==" spinCount="100000" sheet="1" objects="1" scenarios="1"/>
  <mergeCells count="38">
    <mergeCell ref="A78:A81"/>
    <mergeCell ref="I86:I89"/>
    <mergeCell ref="A106:A109"/>
    <mergeCell ref="A82:A85"/>
    <mergeCell ref="A86:A89"/>
    <mergeCell ref="A90:A93"/>
    <mergeCell ref="A94:A97"/>
    <mergeCell ref="A98:A101"/>
    <mergeCell ref="A102:A105"/>
    <mergeCell ref="I90:I93"/>
    <mergeCell ref="I98:I101"/>
    <mergeCell ref="I82:I85"/>
    <mergeCell ref="I94:I97"/>
    <mergeCell ref="I78:I81"/>
    <mergeCell ref="I102:I105"/>
    <mergeCell ref="I106:I109"/>
    <mergeCell ref="A34:A37"/>
    <mergeCell ref="A38:A41"/>
    <mergeCell ref="A42:A45"/>
    <mergeCell ref="A46:A49"/>
    <mergeCell ref="A50:A53"/>
    <mergeCell ref="A74:A77"/>
    <mergeCell ref="I46:I49"/>
    <mergeCell ref="I38:I41"/>
    <mergeCell ref="A54:A57"/>
    <mergeCell ref="A58:A61"/>
    <mergeCell ref="A62:A65"/>
    <mergeCell ref="A66:A69"/>
    <mergeCell ref="A70:A73"/>
    <mergeCell ref="I42:I45"/>
    <mergeCell ref="I70:I73"/>
    <mergeCell ref="I74:I77"/>
    <mergeCell ref="I50:I53"/>
    <mergeCell ref="I34:I37"/>
    <mergeCell ref="I54:I57"/>
    <mergeCell ref="I58:I61"/>
    <mergeCell ref="I62:I65"/>
    <mergeCell ref="I66:I69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C45"/>
  <sheetViews>
    <sheetView workbookViewId="0">
      <selection activeCell="F11" sqref="F11"/>
    </sheetView>
  </sheetViews>
  <sheetFormatPr baseColWidth="10" defaultRowHeight="15" x14ac:dyDescent="0.25"/>
  <cols>
    <col min="1" max="1" width="22.140625" customWidth="1"/>
    <col min="2" max="2" width="23.28515625" customWidth="1"/>
    <col min="3" max="3" width="46.42578125" customWidth="1"/>
  </cols>
  <sheetData>
    <row r="4" spans="1:3" x14ac:dyDescent="0.25">
      <c r="B4" s="32" t="s">
        <v>101</v>
      </c>
    </row>
    <row r="5" spans="1:3" x14ac:dyDescent="0.25">
      <c r="B5" s="32" t="s">
        <v>102</v>
      </c>
    </row>
    <row r="6" spans="1:3" x14ac:dyDescent="0.25">
      <c r="B6" s="32"/>
    </row>
    <row r="7" spans="1:3" ht="129.75" customHeight="1" thickBot="1" x14ac:dyDescent="0.3">
      <c r="B7" s="20" t="s">
        <v>103</v>
      </c>
      <c r="C7" s="231" t="s">
        <v>104</v>
      </c>
    </row>
    <row r="8" spans="1:3" x14ac:dyDescent="0.25">
      <c r="A8" s="391" t="s">
        <v>37</v>
      </c>
      <c r="B8" s="6" t="s">
        <v>105</v>
      </c>
      <c r="C8" s="194">
        <v>4</v>
      </c>
    </row>
    <row r="9" spans="1:3" ht="15.75" thickBot="1" x14ac:dyDescent="0.3">
      <c r="A9" s="392"/>
      <c r="B9" s="3" t="s">
        <v>106</v>
      </c>
      <c r="C9" s="189">
        <v>6</v>
      </c>
    </row>
    <row r="10" spans="1:3" x14ac:dyDescent="0.25">
      <c r="A10" s="364" t="s">
        <v>38</v>
      </c>
      <c r="B10" s="6" t="s">
        <v>105</v>
      </c>
      <c r="C10" s="194">
        <v>0</v>
      </c>
    </row>
    <row r="11" spans="1:3" ht="15.75" thickBot="1" x14ac:dyDescent="0.3">
      <c r="A11" s="366"/>
      <c r="B11" s="3" t="s">
        <v>106</v>
      </c>
      <c r="C11" s="189">
        <v>0</v>
      </c>
    </row>
    <row r="12" spans="1:3" x14ac:dyDescent="0.25">
      <c r="A12" s="355" t="s">
        <v>40</v>
      </c>
      <c r="B12" s="6" t="s">
        <v>105</v>
      </c>
      <c r="C12" s="194">
        <v>17</v>
      </c>
    </row>
    <row r="13" spans="1:3" ht="15.75" thickBot="1" x14ac:dyDescent="0.3">
      <c r="A13" s="357"/>
      <c r="B13" s="3" t="s">
        <v>106</v>
      </c>
      <c r="C13" s="189">
        <v>0</v>
      </c>
    </row>
    <row r="14" spans="1:3" x14ac:dyDescent="0.25">
      <c r="A14" s="364" t="s">
        <v>41</v>
      </c>
      <c r="B14" s="6" t="s">
        <v>105</v>
      </c>
      <c r="C14" s="194">
        <v>0</v>
      </c>
    </row>
    <row r="15" spans="1:3" ht="15.75" thickBot="1" x14ac:dyDescent="0.3">
      <c r="A15" s="366"/>
      <c r="B15" s="3" t="s">
        <v>106</v>
      </c>
      <c r="C15" s="189">
        <v>0</v>
      </c>
    </row>
    <row r="16" spans="1:3" x14ac:dyDescent="0.25">
      <c r="A16" s="355" t="s">
        <v>42</v>
      </c>
      <c r="B16" s="6" t="s">
        <v>105</v>
      </c>
      <c r="C16" s="194">
        <v>0</v>
      </c>
    </row>
    <row r="17" spans="1:3" ht="15.75" thickBot="1" x14ac:dyDescent="0.3">
      <c r="A17" s="357"/>
      <c r="B17" s="3" t="s">
        <v>106</v>
      </c>
      <c r="C17" s="189">
        <v>3</v>
      </c>
    </row>
    <row r="18" spans="1:3" x14ac:dyDescent="0.25">
      <c r="A18" s="364" t="s">
        <v>43</v>
      </c>
      <c r="B18" s="6" t="s">
        <v>105</v>
      </c>
      <c r="C18" s="292">
        <v>0</v>
      </c>
    </row>
    <row r="19" spans="1:3" ht="15.75" thickBot="1" x14ac:dyDescent="0.3">
      <c r="A19" s="366"/>
      <c r="B19" s="11" t="s">
        <v>106</v>
      </c>
      <c r="C19" s="293">
        <v>12</v>
      </c>
    </row>
    <row r="20" spans="1:3" x14ac:dyDescent="0.25">
      <c r="A20" s="355" t="s">
        <v>44</v>
      </c>
      <c r="B20" s="6" t="s">
        <v>105</v>
      </c>
      <c r="C20" s="292">
        <v>0</v>
      </c>
    </row>
    <row r="21" spans="1:3" ht="15.75" thickBot="1" x14ac:dyDescent="0.3">
      <c r="A21" s="357"/>
      <c r="B21" s="11" t="s">
        <v>106</v>
      </c>
      <c r="C21" s="293">
        <v>0</v>
      </c>
    </row>
    <row r="22" spans="1:3" x14ac:dyDescent="0.25">
      <c r="A22" s="364" t="s">
        <v>45</v>
      </c>
      <c r="B22" s="6" t="s">
        <v>105</v>
      </c>
      <c r="C22" s="292">
        <v>23</v>
      </c>
    </row>
    <row r="23" spans="1:3" ht="15.75" thickBot="1" x14ac:dyDescent="0.3">
      <c r="A23" s="366"/>
      <c r="B23" s="11" t="s">
        <v>106</v>
      </c>
      <c r="C23" s="293">
        <v>4</v>
      </c>
    </row>
    <row r="24" spans="1:3" x14ac:dyDescent="0.25">
      <c r="A24" s="355" t="s">
        <v>10</v>
      </c>
      <c r="B24" s="6" t="s">
        <v>105</v>
      </c>
      <c r="C24" s="194">
        <v>0</v>
      </c>
    </row>
    <row r="25" spans="1:3" ht="15.75" thickBot="1" x14ac:dyDescent="0.3">
      <c r="A25" s="357"/>
      <c r="B25" s="3" t="s">
        <v>106</v>
      </c>
      <c r="C25" s="190">
        <v>0</v>
      </c>
    </row>
    <row r="26" spans="1:3" x14ac:dyDescent="0.25">
      <c r="A26" s="364" t="s">
        <v>46</v>
      </c>
      <c r="B26" s="6" t="s">
        <v>105</v>
      </c>
      <c r="C26" s="194">
        <v>0</v>
      </c>
    </row>
    <row r="27" spans="1:3" ht="15.75" thickBot="1" x14ac:dyDescent="0.3">
      <c r="A27" s="366"/>
      <c r="B27" s="3" t="s">
        <v>106</v>
      </c>
      <c r="C27" s="188">
        <v>0</v>
      </c>
    </row>
    <row r="28" spans="1:3" x14ac:dyDescent="0.25">
      <c r="A28" s="355" t="s">
        <v>47</v>
      </c>
      <c r="B28" s="6" t="s">
        <v>105</v>
      </c>
      <c r="C28" s="199">
        <v>0</v>
      </c>
    </row>
    <row r="29" spans="1:3" ht="15.75" thickBot="1" x14ac:dyDescent="0.3">
      <c r="A29" s="357"/>
      <c r="B29" s="3" t="s">
        <v>106</v>
      </c>
      <c r="C29" s="188">
        <v>0</v>
      </c>
    </row>
    <row r="30" spans="1:3" x14ac:dyDescent="0.25">
      <c r="A30" s="364" t="s">
        <v>48</v>
      </c>
      <c r="B30" s="6" t="s">
        <v>105</v>
      </c>
      <c r="C30" s="294">
        <v>16</v>
      </c>
    </row>
    <row r="31" spans="1:3" ht="15.75" thickBot="1" x14ac:dyDescent="0.3">
      <c r="A31" s="366"/>
      <c r="B31" s="11" t="s">
        <v>106</v>
      </c>
      <c r="C31" s="295">
        <v>21</v>
      </c>
    </row>
    <row r="32" spans="1:3" x14ac:dyDescent="0.25">
      <c r="A32" s="355" t="s">
        <v>49</v>
      </c>
      <c r="B32" s="6" t="s">
        <v>105</v>
      </c>
      <c r="C32" s="294">
        <v>2</v>
      </c>
    </row>
    <row r="33" spans="1:3" ht="15.75" thickBot="1" x14ac:dyDescent="0.3">
      <c r="A33" s="357"/>
      <c r="B33" s="11" t="s">
        <v>106</v>
      </c>
      <c r="C33" s="295">
        <v>0</v>
      </c>
    </row>
    <row r="34" spans="1:3" x14ac:dyDescent="0.25">
      <c r="A34" s="364" t="s">
        <v>3</v>
      </c>
      <c r="B34" s="6" t="s">
        <v>105</v>
      </c>
      <c r="C34" s="199">
        <v>0</v>
      </c>
    </row>
    <row r="35" spans="1:3" ht="15.75" thickBot="1" x14ac:dyDescent="0.3">
      <c r="A35" s="366"/>
      <c r="B35" s="3" t="s">
        <v>106</v>
      </c>
      <c r="C35" s="188">
        <v>0</v>
      </c>
    </row>
    <row r="36" spans="1:3" x14ac:dyDescent="0.25">
      <c r="A36" s="355" t="s">
        <v>50</v>
      </c>
      <c r="B36" s="6" t="s">
        <v>105</v>
      </c>
      <c r="C36" s="194">
        <v>5</v>
      </c>
    </row>
    <row r="37" spans="1:3" ht="15.75" thickBot="1" x14ac:dyDescent="0.3">
      <c r="A37" s="357"/>
      <c r="B37" s="3" t="s">
        <v>106</v>
      </c>
      <c r="C37" s="189">
        <v>15</v>
      </c>
    </row>
    <row r="38" spans="1:3" x14ac:dyDescent="0.25">
      <c r="A38" s="364" t="s">
        <v>51</v>
      </c>
      <c r="B38" s="6" t="s">
        <v>105</v>
      </c>
      <c r="C38" s="194">
        <v>0</v>
      </c>
    </row>
    <row r="39" spans="1:3" ht="15.75" thickBot="1" x14ac:dyDescent="0.3">
      <c r="A39" s="366"/>
      <c r="B39" s="3" t="s">
        <v>106</v>
      </c>
      <c r="C39" s="189">
        <v>0</v>
      </c>
    </row>
    <row r="40" spans="1:3" x14ac:dyDescent="0.25">
      <c r="A40" s="355" t="s">
        <v>52</v>
      </c>
      <c r="B40" s="6" t="s">
        <v>105</v>
      </c>
      <c r="C40" s="194">
        <v>2</v>
      </c>
    </row>
    <row r="41" spans="1:3" ht="15.75" thickBot="1" x14ac:dyDescent="0.3">
      <c r="A41" s="357"/>
      <c r="B41" s="3" t="s">
        <v>106</v>
      </c>
      <c r="C41" s="189">
        <v>0</v>
      </c>
    </row>
    <row r="42" spans="1:3" x14ac:dyDescent="0.25">
      <c r="A42" s="364" t="s">
        <v>53</v>
      </c>
      <c r="B42" s="6" t="s">
        <v>105</v>
      </c>
      <c r="C42" s="194">
        <v>33</v>
      </c>
    </row>
    <row r="43" spans="1:3" ht="15.75" thickBot="1" x14ac:dyDescent="0.3">
      <c r="A43" s="366"/>
      <c r="B43" s="3" t="s">
        <v>106</v>
      </c>
      <c r="C43" s="189">
        <v>3</v>
      </c>
    </row>
    <row r="44" spans="1:3" x14ac:dyDescent="0.25">
      <c r="A44" s="381" t="s">
        <v>54</v>
      </c>
      <c r="B44" s="6" t="s">
        <v>105</v>
      </c>
      <c r="C44" s="261">
        <v>102</v>
      </c>
    </row>
    <row r="45" spans="1:3" ht="15.75" thickBot="1" x14ac:dyDescent="0.3">
      <c r="A45" s="383"/>
      <c r="B45" s="11" t="s">
        <v>106</v>
      </c>
      <c r="C45" s="262">
        <v>64</v>
      </c>
    </row>
  </sheetData>
  <sheetProtection algorithmName="SHA-512" hashValue="WylaAC1+vYy5Zj1DIyGI4HZEakPczFQBnJ+4Xj/8JlVqypkksBmTeFDjMwiElViqgkCmAVf1UDT3pcBn5Yvicg==" saltValue="O7vpHEwGqJrJYk5wZQxS3Q==" spinCount="100000" sheet="1" objects="1" scenarios="1"/>
  <mergeCells count="19">
    <mergeCell ref="A44:A45"/>
    <mergeCell ref="A14:A15"/>
    <mergeCell ref="A16:A17"/>
    <mergeCell ref="A18:A19"/>
    <mergeCell ref="A8:A9"/>
    <mergeCell ref="A10:A11"/>
    <mergeCell ref="A12:A13"/>
    <mergeCell ref="A40:A41"/>
    <mergeCell ref="A42:A43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S120"/>
  <sheetViews>
    <sheetView workbookViewId="0">
      <selection activeCell="I25" sqref="I25"/>
    </sheetView>
  </sheetViews>
  <sheetFormatPr baseColWidth="10" defaultRowHeight="15" x14ac:dyDescent="0.25"/>
  <cols>
    <col min="1" max="1" width="19.85546875" customWidth="1"/>
    <col min="8" max="8" width="40.140625" customWidth="1"/>
    <col min="9" max="9" width="13.85546875" customWidth="1"/>
    <col min="10" max="10" width="19.7109375" customWidth="1"/>
    <col min="17" max="17" width="16.42578125" customWidth="1"/>
  </cols>
  <sheetData>
    <row r="3" spans="1:17" x14ac:dyDescent="0.25">
      <c r="B3" s="32" t="s">
        <v>116</v>
      </c>
      <c r="I3" s="108" t="s">
        <v>81</v>
      </c>
      <c r="J3" s="62" t="s">
        <v>78</v>
      </c>
    </row>
    <row r="5" spans="1:17" x14ac:dyDescent="0.25">
      <c r="B5" s="2" t="s">
        <v>7</v>
      </c>
      <c r="J5" s="2" t="s">
        <v>75</v>
      </c>
    </row>
    <row r="6" spans="1:17" ht="15.75" thickBot="1" x14ac:dyDescent="0.3"/>
    <row r="7" spans="1:17" ht="15.75" thickBot="1" x14ac:dyDescent="0.3">
      <c r="A7" s="133" t="s">
        <v>39</v>
      </c>
      <c r="B7" s="134">
        <v>2024</v>
      </c>
      <c r="C7" s="134">
        <v>2025</v>
      </c>
      <c r="D7" s="134">
        <v>2026</v>
      </c>
      <c r="E7" s="134">
        <v>2027</v>
      </c>
      <c r="F7" s="134">
        <v>2028</v>
      </c>
      <c r="G7" s="134">
        <v>2029</v>
      </c>
      <c r="H7" s="134" t="s">
        <v>117</v>
      </c>
      <c r="J7" s="133" t="s">
        <v>39</v>
      </c>
      <c r="K7" s="134">
        <v>2024</v>
      </c>
      <c r="L7" s="134">
        <v>2025</v>
      </c>
      <c r="M7" s="134">
        <v>2026</v>
      </c>
      <c r="N7" s="134">
        <v>2027</v>
      </c>
      <c r="O7" s="134">
        <v>2028</v>
      </c>
      <c r="P7" s="134">
        <v>2029</v>
      </c>
      <c r="Q7" s="134" t="s">
        <v>117</v>
      </c>
    </row>
    <row r="8" spans="1:17" x14ac:dyDescent="0.25">
      <c r="A8" s="181" t="s">
        <v>37</v>
      </c>
      <c r="B8" s="166">
        <v>97</v>
      </c>
      <c r="C8" s="162">
        <v>112</v>
      </c>
      <c r="D8" s="166">
        <v>112</v>
      </c>
      <c r="E8" s="162">
        <v>127</v>
      </c>
      <c r="F8" s="166">
        <v>127</v>
      </c>
      <c r="G8" s="166">
        <v>127</v>
      </c>
      <c r="H8" s="131">
        <v>30</v>
      </c>
      <c r="J8" s="181" t="s">
        <v>37</v>
      </c>
      <c r="K8" s="175">
        <v>3</v>
      </c>
      <c r="L8" s="166">
        <v>3</v>
      </c>
      <c r="M8" s="175">
        <v>3</v>
      </c>
      <c r="N8" s="166">
        <v>3</v>
      </c>
      <c r="O8" s="175">
        <v>3</v>
      </c>
      <c r="P8" s="166">
        <v>3</v>
      </c>
      <c r="Q8" s="131">
        <v>0</v>
      </c>
    </row>
    <row r="9" spans="1:17" x14ac:dyDescent="0.25">
      <c r="A9" s="29" t="s">
        <v>38</v>
      </c>
      <c r="B9" s="87">
        <v>105</v>
      </c>
      <c r="C9" s="78">
        <v>105</v>
      </c>
      <c r="D9" s="165">
        <v>95</v>
      </c>
      <c r="E9" s="78">
        <v>95</v>
      </c>
      <c r="F9" s="78">
        <v>95</v>
      </c>
      <c r="G9" s="78">
        <v>95</v>
      </c>
      <c r="H9" s="78">
        <v>-10</v>
      </c>
      <c r="J9" s="29" t="s">
        <v>38</v>
      </c>
      <c r="K9" s="174">
        <v>0</v>
      </c>
      <c r="L9" s="87">
        <v>0</v>
      </c>
      <c r="M9" s="174">
        <v>0</v>
      </c>
      <c r="N9" s="87">
        <v>0</v>
      </c>
      <c r="O9" s="174">
        <v>0</v>
      </c>
      <c r="P9" s="87">
        <v>0</v>
      </c>
      <c r="Q9" s="78">
        <v>0</v>
      </c>
    </row>
    <row r="10" spans="1:17" x14ac:dyDescent="0.25">
      <c r="A10" s="54" t="s">
        <v>40</v>
      </c>
      <c r="B10" s="125">
        <v>60</v>
      </c>
      <c r="C10" s="125">
        <v>60</v>
      </c>
      <c r="D10" s="125">
        <v>60</v>
      </c>
      <c r="E10" s="125">
        <v>60</v>
      </c>
      <c r="F10" s="125">
        <v>60</v>
      </c>
      <c r="G10" s="125">
        <v>60</v>
      </c>
      <c r="H10" s="125">
        <v>0</v>
      </c>
      <c r="J10" s="54" t="s">
        <v>40</v>
      </c>
      <c r="K10" s="171">
        <v>0</v>
      </c>
      <c r="L10" s="125">
        <v>0</v>
      </c>
      <c r="M10" s="171">
        <v>0</v>
      </c>
      <c r="N10" s="125">
        <v>0</v>
      </c>
      <c r="O10" s="171">
        <v>0</v>
      </c>
      <c r="P10" s="125">
        <v>0</v>
      </c>
      <c r="Q10" s="125">
        <v>0</v>
      </c>
    </row>
    <row r="11" spans="1:17" x14ac:dyDescent="0.25">
      <c r="A11" s="29" t="s">
        <v>41</v>
      </c>
      <c r="B11" s="78">
        <v>75</v>
      </c>
      <c r="C11" s="78">
        <v>75</v>
      </c>
      <c r="D11" s="78">
        <v>75</v>
      </c>
      <c r="E11" s="78">
        <v>75</v>
      </c>
      <c r="F11" s="78">
        <v>75</v>
      </c>
      <c r="G11" s="78">
        <v>75</v>
      </c>
      <c r="H11" s="78">
        <v>0</v>
      </c>
      <c r="J11" s="29" t="s">
        <v>41</v>
      </c>
      <c r="K11" s="83">
        <v>0</v>
      </c>
      <c r="L11" s="78">
        <v>0</v>
      </c>
      <c r="M11" s="83">
        <v>0</v>
      </c>
      <c r="N11" s="78">
        <v>0</v>
      </c>
      <c r="O11" s="83">
        <v>0</v>
      </c>
      <c r="P11" s="78">
        <v>0</v>
      </c>
      <c r="Q11" s="78">
        <v>0</v>
      </c>
    </row>
    <row r="12" spans="1:17" x14ac:dyDescent="0.25">
      <c r="A12" s="54" t="s">
        <v>42</v>
      </c>
      <c r="B12" s="164">
        <v>75</v>
      </c>
      <c r="C12" s="125">
        <v>75</v>
      </c>
      <c r="D12" s="125">
        <v>75</v>
      </c>
      <c r="E12" s="125">
        <v>75</v>
      </c>
      <c r="F12" s="125">
        <v>75</v>
      </c>
      <c r="G12" s="125">
        <v>75</v>
      </c>
      <c r="H12" s="125">
        <v>30</v>
      </c>
      <c r="J12" s="54" t="s">
        <v>42</v>
      </c>
      <c r="K12" s="171">
        <v>0</v>
      </c>
      <c r="L12" s="125">
        <v>0</v>
      </c>
      <c r="M12" s="171">
        <v>0</v>
      </c>
      <c r="N12" s="125">
        <v>0</v>
      </c>
      <c r="O12" s="171">
        <v>0</v>
      </c>
      <c r="P12" s="125">
        <v>0</v>
      </c>
      <c r="Q12" s="125">
        <v>0</v>
      </c>
    </row>
    <row r="13" spans="1:17" x14ac:dyDescent="0.25">
      <c r="A13" s="29" t="s">
        <v>43</v>
      </c>
      <c r="B13" s="164">
        <v>75</v>
      </c>
      <c r="C13" s="164">
        <v>90</v>
      </c>
      <c r="D13" s="164">
        <v>120</v>
      </c>
      <c r="E13" s="87">
        <v>120</v>
      </c>
      <c r="F13" s="87">
        <v>120</v>
      </c>
      <c r="G13" s="87">
        <v>120</v>
      </c>
      <c r="H13" s="78">
        <v>60</v>
      </c>
      <c r="J13" s="29" t="s">
        <v>43</v>
      </c>
      <c r="K13" s="83">
        <v>0</v>
      </c>
      <c r="L13" s="78">
        <v>0</v>
      </c>
      <c r="M13" s="83">
        <v>0</v>
      </c>
      <c r="N13" s="78">
        <v>0</v>
      </c>
      <c r="O13" s="83">
        <v>0</v>
      </c>
      <c r="P13" s="78">
        <v>0</v>
      </c>
      <c r="Q13" s="78">
        <v>0</v>
      </c>
    </row>
    <row r="14" spans="1:17" x14ac:dyDescent="0.25">
      <c r="A14" s="54" t="s">
        <v>44</v>
      </c>
      <c r="B14" s="125">
        <v>35</v>
      </c>
      <c r="C14" s="125">
        <v>35</v>
      </c>
      <c r="D14" s="125">
        <v>35</v>
      </c>
      <c r="E14" s="125">
        <v>35</v>
      </c>
      <c r="F14" s="125">
        <v>35</v>
      </c>
      <c r="G14" s="125">
        <v>35</v>
      </c>
      <c r="H14" s="125">
        <v>0</v>
      </c>
      <c r="J14" s="54" t="s">
        <v>44</v>
      </c>
      <c r="K14" s="171">
        <v>0</v>
      </c>
      <c r="L14" s="125">
        <v>0</v>
      </c>
      <c r="M14" s="171">
        <v>0</v>
      </c>
      <c r="N14" s="125">
        <v>0</v>
      </c>
      <c r="O14" s="171">
        <v>0</v>
      </c>
      <c r="P14" s="125">
        <v>0</v>
      </c>
      <c r="Q14" s="125">
        <v>0</v>
      </c>
    </row>
    <row r="15" spans="1:17" x14ac:dyDescent="0.25">
      <c r="A15" s="54" t="s">
        <v>45</v>
      </c>
      <c r="B15" s="164">
        <v>130</v>
      </c>
      <c r="C15" s="87">
        <v>130</v>
      </c>
      <c r="D15" s="87">
        <v>130</v>
      </c>
      <c r="E15" s="87">
        <v>130</v>
      </c>
      <c r="F15" s="87">
        <v>130</v>
      </c>
      <c r="G15" s="87">
        <v>130</v>
      </c>
      <c r="H15" s="78">
        <v>15</v>
      </c>
      <c r="J15" s="54" t="s">
        <v>45</v>
      </c>
      <c r="K15" s="83">
        <v>0</v>
      </c>
      <c r="L15" s="78">
        <v>0</v>
      </c>
      <c r="M15" s="83">
        <v>0</v>
      </c>
      <c r="N15" s="78">
        <v>0</v>
      </c>
      <c r="O15" s="83">
        <v>0</v>
      </c>
      <c r="P15" s="78">
        <v>0</v>
      </c>
      <c r="Q15" s="78">
        <v>0</v>
      </c>
    </row>
    <row r="16" spans="1:17" x14ac:dyDescent="0.25">
      <c r="A16" s="29" t="s">
        <v>10</v>
      </c>
      <c r="B16" s="125">
        <v>125</v>
      </c>
      <c r="C16" s="163">
        <v>155</v>
      </c>
      <c r="D16" s="125">
        <v>155</v>
      </c>
      <c r="E16" s="125">
        <v>155</v>
      </c>
      <c r="F16" s="125">
        <v>155</v>
      </c>
      <c r="G16" s="125">
        <v>155</v>
      </c>
      <c r="H16" s="125">
        <v>29</v>
      </c>
      <c r="J16" s="29" t="s">
        <v>10</v>
      </c>
      <c r="K16" s="171">
        <v>0</v>
      </c>
      <c r="L16" s="125">
        <v>0</v>
      </c>
      <c r="M16" s="171">
        <v>0</v>
      </c>
      <c r="N16" s="125">
        <v>0</v>
      </c>
      <c r="O16" s="171">
        <v>0</v>
      </c>
      <c r="P16" s="125">
        <v>0</v>
      </c>
      <c r="Q16" s="125">
        <v>0</v>
      </c>
    </row>
    <row r="17" spans="1:17" x14ac:dyDescent="0.25">
      <c r="A17" s="54" t="s">
        <v>46</v>
      </c>
      <c r="B17" s="163">
        <v>1071</v>
      </c>
      <c r="C17" s="163">
        <v>1101</v>
      </c>
      <c r="D17" s="163">
        <v>1161</v>
      </c>
      <c r="E17" s="78">
        <v>1161</v>
      </c>
      <c r="F17" s="78">
        <v>1161</v>
      </c>
      <c r="G17" s="78">
        <v>1161</v>
      </c>
      <c r="H17" s="78">
        <v>135</v>
      </c>
      <c r="J17" s="54" t="s">
        <v>46</v>
      </c>
      <c r="K17" s="83">
        <v>0</v>
      </c>
      <c r="L17" s="78">
        <v>0</v>
      </c>
      <c r="M17" s="83">
        <v>0</v>
      </c>
      <c r="N17" s="78">
        <v>0</v>
      </c>
      <c r="O17" s="83">
        <v>0</v>
      </c>
      <c r="P17" s="78">
        <v>0</v>
      </c>
      <c r="Q17" s="78">
        <v>0</v>
      </c>
    </row>
    <row r="18" spans="1:17" x14ac:dyDescent="0.25">
      <c r="A18" s="29" t="s">
        <v>47</v>
      </c>
      <c r="B18" s="125">
        <v>90</v>
      </c>
      <c r="C18" s="125">
        <v>90</v>
      </c>
      <c r="D18" s="125">
        <v>90</v>
      </c>
      <c r="E18" s="125">
        <v>90</v>
      </c>
      <c r="F18" s="125">
        <v>90</v>
      </c>
      <c r="G18" s="125">
        <v>90</v>
      </c>
      <c r="H18" s="125">
        <v>0</v>
      </c>
      <c r="J18" s="29" t="s">
        <v>47</v>
      </c>
      <c r="K18" s="171">
        <v>0</v>
      </c>
      <c r="L18" s="125">
        <v>0</v>
      </c>
      <c r="M18" s="171">
        <v>0</v>
      </c>
      <c r="N18" s="125">
        <v>0</v>
      </c>
      <c r="O18" s="171">
        <v>0</v>
      </c>
      <c r="P18" s="125">
        <v>0</v>
      </c>
      <c r="Q18" s="125">
        <v>0</v>
      </c>
    </row>
    <row r="19" spans="1:17" x14ac:dyDescent="0.25">
      <c r="A19" s="29" t="s">
        <v>48</v>
      </c>
      <c r="B19" s="78">
        <v>45</v>
      </c>
      <c r="C19" s="78">
        <v>45</v>
      </c>
      <c r="D19" s="78">
        <v>45</v>
      </c>
      <c r="E19" s="78">
        <v>45</v>
      </c>
      <c r="F19" s="78">
        <v>45</v>
      </c>
      <c r="G19" s="78">
        <v>45</v>
      </c>
      <c r="H19" s="78">
        <v>0</v>
      </c>
      <c r="J19" s="29" t="s">
        <v>48</v>
      </c>
      <c r="K19" s="83">
        <v>0</v>
      </c>
      <c r="L19" s="78">
        <v>0</v>
      </c>
      <c r="M19" s="83">
        <v>0</v>
      </c>
      <c r="N19" s="78">
        <v>0</v>
      </c>
      <c r="O19" s="83">
        <v>0</v>
      </c>
      <c r="P19" s="78">
        <v>0</v>
      </c>
      <c r="Q19" s="78">
        <v>0</v>
      </c>
    </row>
    <row r="20" spans="1:17" x14ac:dyDescent="0.25">
      <c r="A20" s="54" t="s">
        <v>49</v>
      </c>
      <c r="B20" s="164">
        <v>120</v>
      </c>
      <c r="C20" s="125">
        <v>120</v>
      </c>
      <c r="D20" s="125">
        <v>120</v>
      </c>
      <c r="E20" s="125">
        <v>120</v>
      </c>
      <c r="F20" s="164">
        <v>135</v>
      </c>
      <c r="G20" s="125">
        <v>135</v>
      </c>
      <c r="H20" s="125">
        <v>18</v>
      </c>
      <c r="J20" s="54" t="s">
        <v>49</v>
      </c>
      <c r="K20" s="171">
        <v>0</v>
      </c>
      <c r="L20" s="125">
        <v>0</v>
      </c>
      <c r="M20" s="171">
        <v>0</v>
      </c>
      <c r="N20" s="125">
        <v>0</v>
      </c>
      <c r="O20" s="171">
        <v>0</v>
      </c>
      <c r="P20" s="125">
        <v>0</v>
      </c>
      <c r="Q20" s="125">
        <v>0</v>
      </c>
    </row>
    <row r="21" spans="1:17" x14ac:dyDescent="0.25">
      <c r="A21" s="29" t="s">
        <v>3</v>
      </c>
      <c r="B21" s="198">
        <v>224</v>
      </c>
      <c r="C21" s="198">
        <v>224</v>
      </c>
      <c r="D21" s="164">
        <v>239</v>
      </c>
      <c r="E21" s="198">
        <v>239</v>
      </c>
      <c r="F21" s="198">
        <v>239</v>
      </c>
      <c r="G21" s="198">
        <v>239</v>
      </c>
      <c r="H21" s="198">
        <v>15</v>
      </c>
      <c r="J21" s="29" t="s">
        <v>3</v>
      </c>
      <c r="K21" s="83">
        <v>0</v>
      </c>
      <c r="L21" s="78">
        <v>0</v>
      </c>
      <c r="M21" s="83">
        <v>0</v>
      </c>
      <c r="N21" s="78">
        <v>0</v>
      </c>
      <c r="O21" s="83">
        <v>0</v>
      </c>
      <c r="P21" s="78">
        <v>0</v>
      </c>
      <c r="Q21" s="78">
        <v>0</v>
      </c>
    </row>
    <row r="22" spans="1:17" x14ac:dyDescent="0.25">
      <c r="A22" s="54" t="s">
        <v>50</v>
      </c>
      <c r="B22" s="125">
        <v>90</v>
      </c>
      <c r="C22" s="164">
        <v>135</v>
      </c>
      <c r="D22" s="125">
        <v>135</v>
      </c>
      <c r="E22" s="125">
        <v>135</v>
      </c>
      <c r="F22" s="125">
        <v>135</v>
      </c>
      <c r="G22" s="125">
        <v>135</v>
      </c>
      <c r="H22" s="125">
        <v>45</v>
      </c>
      <c r="J22" s="29" t="s">
        <v>50</v>
      </c>
      <c r="K22" s="171">
        <v>0</v>
      </c>
      <c r="L22" s="125">
        <v>0</v>
      </c>
      <c r="M22" s="171">
        <v>0</v>
      </c>
      <c r="N22" s="125">
        <v>0</v>
      </c>
      <c r="O22" s="171">
        <v>0</v>
      </c>
      <c r="P22" s="125">
        <v>0</v>
      </c>
      <c r="Q22" s="125">
        <v>0</v>
      </c>
    </row>
    <row r="23" spans="1:17" x14ac:dyDescent="0.25">
      <c r="A23" s="29" t="s">
        <v>51</v>
      </c>
      <c r="B23" s="78">
        <v>156</v>
      </c>
      <c r="C23" s="164">
        <v>186</v>
      </c>
      <c r="D23" s="164">
        <v>201</v>
      </c>
      <c r="E23" s="78">
        <v>201</v>
      </c>
      <c r="F23" s="78">
        <v>201</v>
      </c>
      <c r="G23" s="78">
        <v>201</v>
      </c>
      <c r="H23" s="78">
        <v>45</v>
      </c>
      <c r="J23" s="29" t="s">
        <v>51</v>
      </c>
      <c r="K23" s="78">
        <v>0</v>
      </c>
      <c r="L23" s="78">
        <v>0</v>
      </c>
      <c r="M23" s="83">
        <v>0</v>
      </c>
      <c r="N23" s="78">
        <v>0</v>
      </c>
      <c r="O23" s="83">
        <v>0</v>
      </c>
      <c r="P23" s="78">
        <v>0</v>
      </c>
      <c r="Q23" s="78">
        <v>0</v>
      </c>
    </row>
    <row r="24" spans="1:17" x14ac:dyDescent="0.25">
      <c r="A24" s="29" t="s">
        <v>52</v>
      </c>
      <c r="B24" s="125">
        <v>39</v>
      </c>
      <c r="C24" s="125">
        <v>39</v>
      </c>
      <c r="D24" s="125">
        <v>39</v>
      </c>
      <c r="E24" s="125">
        <v>39</v>
      </c>
      <c r="F24" s="125">
        <v>39</v>
      </c>
      <c r="G24" s="125">
        <v>39</v>
      </c>
      <c r="H24" s="125">
        <v>0</v>
      </c>
      <c r="J24" s="29" t="s">
        <v>52</v>
      </c>
      <c r="K24" s="171">
        <v>0</v>
      </c>
      <c r="L24" s="125">
        <v>0</v>
      </c>
      <c r="M24" s="171">
        <v>0</v>
      </c>
      <c r="N24" s="125">
        <v>0</v>
      </c>
      <c r="O24" s="171">
        <v>0</v>
      </c>
      <c r="P24" s="125">
        <v>0</v>
      </c>
      <c r="Q24" s="125">
        <v>0</v>
      </c>
    </row>
    <row r="25" spans="1:17" ht="15.75" thickBot="1" x14ac:dyDescent="0.3">
      <c r="A25" s="55" t="s">
        <v>53</v>
      </c>
      <c r="B25" s="126">
        <v>45</v>
      </c>
      <c r="C25" s="126">
        <v>45</v>
      </c>
      <c r="D25" s="167">
        <v>75</v>
      </c>
      <c r="E25" s="126">
        <v>75</v>
      </c>
      <c r="F25" s="126">
        <v>75</v>
      </c>
      <c r="G25" s="126">
        <v>75</v>
      </c>
      <c r="H25" s="126">
        <v>30</v>
      </c>
      <c r="J25" s="55" t="s">
        <v>53</v>
      </c>
      <c r="K25" s="83">
        <v>0</v>
      </c>
      <c r="L25" s="78">
        <v>0</v>
      </c>
      <c r="M25" s="83">
        <v>0</v>
      </c>
      <c r="N25" s="78">
        <v>0</v>
      </c>
      <c r="O25" s="83">
        <v>0</v>
      </c>
      <c r="P25" s="78">
        <v>0</v>
      </c>
      <c r="Q25" s="126">
        <v>0</v>
      </c>
    </row>
    <row r="26" spans="1:17" ht="15.75" thickBot="1" x14ac:dyDescent="0.3">
      <c r="A26" s="123" t="s">
        <v>54</v>
      </c>
      <c r="B26" s="179">
        <f>SUM(B8:B25)</f>
        <v>2657</v>
      </c>
      <c r="C26" s="122">
        <f t="shared" ref="C26:G26" si="0">SUM(C8:C25)</f>
        <v>2822</v>
      </c>
      <c r="D26" s="168">
        <f t="shared" si="0"/>
        <v>2962</v>
      </c>
      <c r="E26" s="129">
        <f t="shared" si="0"/>
        <v>2977</v>
      </c>
      <c r="F26" s="129">
        <f t="shared" si="0"/>
        <v>2992</v>
      </c>
      <c r="G26" s="129">
        <f t="shared" si="0"/>
        <v>2992</v>
      </c>
      <c r="H26" s="129">
        <f>SUM(H8:H25)</f>
        <v>442</v>
      </c>
      <c r="J26" s="123" t="s">
        <v>54</v>
      </c>
      <c r="K26" s="173">
        <f>SUM(K8:K25)</f>
        <v>3</v>
      </c>
      <c r="L26" s="129">
        <f t="shared" ref="L26:Q26" si="1">SUM(L8:L25)</f>
        <v>3</v>
      </c>
      <c r="M26" s="173">
        <f t="shared" si="1"/>
        <v>3</v>
      </c>
      <c r="N26" s="129">
        <f t="shared" si="1"/>
        <v>3</v>
      </c>
      <c r="O26" s="173">
        <f t="shared" si="1"/>
        <v>3</v>
      </c>
      <c r="P26" s="129">
        <f t="shared" si="1"/>
        <v>3</v>
      </c>
      <c r="Q26" s="122">
        <f t="shared" si="1"/>
        <v>0</v>
      </c>
    </row>
    <row r="28" spans="1:17" x14ac:dyDescent="0.25">
      <c r="B28" s="2" t="s">
        <v>6</v>
      </c>
    </row>
    <row r="29" spans="1:17" ht="15.75" thickBot="1" x14ac:dyDescent="0.3"/>
    <row r="30" spans="1:17" ht="15.75" thickBot="1" x14ac:dyDescent="0.3">
      <c r="A30" s="133" t="s">
        <v>39</v>
      </c>
      <c r="B30" s="134">
        <v>2024</v>
      </c>
      <c r="C30" s="134">
        <v>2025</v>
      </c>
      <c r="D30" s="134">
        <v>2026</v>
      </c>
      <c r="E30" s="134">
        <v>2027</v>
      </c>
      <c r="F30" s="134">
        <v>2028</v>
      </c>
      <c r="G30" s="134">
        <v>2029</v>
      </c>
      <c r="H30" s="134" t="s">
        <v>117</v>
      </c>
    </row>
    <row r="31" spans="1:17" x14ac:dyDescent="0.25">
      <c r="A31" s="181" t="s">
        <v>37</v>
      </c>
      <c r="B31" s="170">
        <v>35</v>
      </c>
      <c r="C31" s="166">
        <v>35</v>
      </c>
      <c r="D31" s="166">
        <v>35</v>
      </c>
      <c r="E31" s="166">
        <v>35</v>
      </c>
      <c r="F31" s="166">
        <v>35</v>
      </c>
      <c r="G31" s="175">
        <v>35</v>
      </c>
      <c r="H31" s="166">
        <v>-14</v>
      </c>
    </row>
    <row r="32" spans="1:17" x14ac:dyDescent="0.25">
      <c r="A32" s="29" t="s">
        <v>38</v>
      </c>
      <c r="B32" s="74">
        <v>15</v>
      </c>
      <c r="C32" s="83">
        <v>15</v>
      </c>
      <c r="D32" s="78">
        <v>15</v>
      </c>
      <c r="E32" s="83">
        <v>15</v>
      </c>
      <c r="F32" s="78">
        <v>15</v>
      </c>
      <c r="G32" s="83">
        <v>15</v>
      </c>
      <c r="H32" s="78">
        <v>0</v>
      </c>
    </row>
    <row r="33" spans="1:8" x14ac:dyDescent="0.25">
      <c r="A33" s="54" t="s">
        <v>40</v>
      </c>
      <c r="B33" s="171">
        <v>68</v>
      </c>
      <c r="C33" s="171">
        <v>68</v>
      </c>
      <c r="D33" s="125">
        <v>68</v>
      </c>
      <c r="E33" s="171">
        <v>68</v>
      </c>
      <c r="F33" s="125">
        <v>68</v>
      </c>
      <c r="G33" s="171">
        <v>68</v>
      </c>
      <c r="H33" s="125">
        <v>0</v>
      </c>
    </row>
    <row r="34" spans="1:8" x14ac:dyDescent="0.25">
      <c r="A34" s="29" t="s">
        <v>41</v>
      </c>
      <c r="B34" s="74">
        <v>25</v>
      </c>
      <c r="C34" s="83">
        <v>25</v>
      </c>
      <c r="D34" s="78">
        <v>25</v>
      </c>
      <c r="E34" s="83">
        <v>25</v>
      </c>
      <c r="F34" s="78">
        <v>25</v>
      </c>
      <c r="G34" s="83">
        <v>25</v>
      </c>
      <c r="H34" s="78">
        <v>0</v>
      </c>
    </row>
    <row r="35" spans="1:8" x14ac:dyDescent="0.25">
      <c r="A35" s="54" t="s">
        <v>42</v>
      </c>
      <c r="B35" s="127">
        <v>20</v>
      </c>
      <c r="C35" s="171">
        <v>20</v>
      </c>
      <c r="D35" s="125">
        <v>20</v>
      </c>
      <c r="E35" s="171">
        <v>20</v>
      </c>
      <c r="F35" s="125">
        <v>20</v>
      </c>
      <c r="G35" s="171">
        <v>20</v>
      </c>
      <c r="H35" s="125">
        <v>0</v>
      </c>
    </row>
    <row r="36" spans="1:8" x14ac:dyDescent="0.25">
      <c r="A36" s="29" t="s">
        <v>43</v>
      </c>
      <c r="B36" s="113">
        <v>46</v>
      </c>
      <c r="C36" s="87">
        <v>46</v>
      </c>
      <c r="D36" s="87">
        <v>46</v>
      </c>
      <c r="E36" s="174">
        <v>46</v>
      </c>
      <c r="F36" s="87">
        <v>46</v>
      </c>
      <c r="G36" s="174">
        <v>46</v>
      </c>
      <c r="H36" s="78">
        <v>0</v>
      </c>
    </row>
    <row r="37" spans="1:8" x14ac:dyDescent="0.25">
      <c r="A37" s="54" t="s">
        <v>44</v>
      </c>
      <c r="B37" s="127">
        <v>5</v>
      </c>
      <c r="C37" s="171">
        <v>5</v>
      </c>
      <c r="D37" s="125">
        <v>5</v>
      </c>
      <c r="E37" s="171">
        <v>5</v>
      </c>
      <c r="F37" s="125">
        <v>5</v>
      </c>
      <c r="G37" s="171">
        <v>5</v>
      </c>
      <c r="H37" s="125">
        <v>0</v>
      </c>
    </row>
    <row r="38" spans="1:8" x14ac:dyDescent="0.25">
      <c r="A38" s="54" t="s">
        <v>45</v>
      </c>
      <c r="B38" s="74">
        <v>15</v>
      </c>
      <c r="C38" s="83">
        <v>15</v>
      </c>
      <c r="D38" s="78">
        <v>15</v>
      </c>
      <c r="E38" s="83">
        <v>15</v>
      </c>
      <c r="F38" s="78">
        <v>15</v>
      </c>
      <c r="G38" s="83">
        <v>15</v>
      </c>
      <c r="H38" s="78">
        <v>0</v>
      </c>
    </row>
    <row r="39" spans="1:8" x14ac:dyDescent="0.25">
      <c r="A39" s="29" t="s">
        <v>10</v>
      </c>
      <c r="B39" s="171">
        <v>26</v>
      </c>
      <c r="C39" s="171">
        <v>26</v>
      </c>
      <c r="D39" s="125">
        <v>26</v>
      </c>
      <c r="E39" s="171">
        <v>26</v>
      </c>
      <c r="F39" s="125">
        <v>26</v>
      </c>
      <c r="G39" s="171">
        <v>26</v>
      </c>
      <c r="H39" s="125">
        <v>0</v>
      </c>
    </row>
    <row r="40" spans="1:8" x14ac:dyDescent="0.25">
      <c r="A40" s="54" t="s">
        <v>46</v>
      </c>
      <c r="B40" s="74">
        <v>221</v>
      </c>
      <c r="C40" s="83">
        <v>221</v>
      </c>
      <c r="D40" s="78">
        <v>221</v>
      </c>
      <c r="E40" s="83">
        <v>221</v>
      </c>
      <c r="F40" s="78">
        <v>221</v>
      </c>
      <c r="G40" s="83">
        <v>221</v>
      </c>
      <c r="H40" s="78">
        <v>0</v>
      </c>
    </row>
    <row r="41" spans="1:8" x14ac:dyDescent="0.25">
      <c r="A41" s="29" t="s">
        <v>47</v>
      </c>
      <c r="B41" s="169">
        <v>5</v>
      </c>
      <c r="C41" s="171">
        <v>5</v>
      </c>
      <c r="D41" s="125">
        <v>5</v>
      </c>
      <c r="E41" s="171">
        <v>5</v>
      </c>
      <c r="F41" s="125">
        <v>5</v>
      </c>
      <c r="G41" s="171">
        <v>5</v>
      </c>
      <c r="H41" s="125">
        <v>5</v>
      </c>
    </row>
    <row r="42" spans="1:8" x14ac:dyDescent="0.25">
      <c r="A42" s="29" t="s">
        <v>48</v>
      </c>
      <c r="B42" s="83">
        <v>10</v>
      </c>
      <c r="C42" s="83">
        <v>10</v>
      </c>
      <c r="D42" s="78">
        <v>10</v>
      </c>
      <c r="E42" s="83">
        <v>10</v>
      </c>
      <c r="F42" s="78">
        <v>10</v>
      </c>
      <c r="G42" s="83">
        <v>10</v>
      </c>
      <c r="H42" s="78">
        <v>0</v>
      </c>
    </row>
    <row r="43" spans="1:8" x14ac:dyDescent="0.25">
      <c r="A43" s="54" t="s">
        <v>49</v>
      </c>
      <c r="B43" s="127">
        <v>25</v>
      </c>
      <c r="C43" s="171">
        <v>25</v>
      </c>
      <c r="D43" s="125">
        <v>25</v>
      </c>
      <c r="E43" s="171">
        <v>25</v>
      </c>
      <c r="F43" s="125">
        <v>25</v>
      </c>
      <c r="G43" s="171">
        <v>25</v>
      </c>
      <c r="H43" s="125">
        <v>0</v>
      </c>
    </row>
    <row r="44" spans="1:8" x14ac:dyDescent="0.25">
      <c r="A44" s="29" t="s">
        <v>3</v>
      </c>
      <c r="B44" s="74">
        <v>30</v>
      </c>
      <c r="C44" s="83">
        <v>30</v>
      </c>
      <c r="D44" s="78">
        <v>30</v>
      </c>
      <c r="E44" s="83">
        <v>30</v>
      </c>
      <c r="F44" s="78">
        <v>30</v>
      </c>
      <c r="G44" s="211">
        <v>30</v>
      </c>
      <c r="H44" s="78">
        <v>0</v>
      </c>
    </row>
    <row r="45" spans="1:8" x14ac:dyDescent="0.25">
      <c r="A45" s="29" t="s">
        <v>50</v>
      </c>
      <c r="B45" s="171">
        <v>32</v>
      </c>
      <c r="C45" s="171">
        <v>32</v>
      </c>
      <c r="D45" s="125">
        <v>32</v>
      </c>
      <c r="E45" s="171">
        <v>32</v>
      </c>
      <c r="F45" s="125">
        <v>32</v>
      </c>
      <c r="G45" s="171">
        <v>32</v>
      </c>
      <c r="H45" s="125">
        <v>0</v>
      </c>
    </row>
    <row r="46" spans="1:8" x14ac:dyDescent="0.25">
      <c r="A46" s="54" t="s">
        <v>51</v>
      </c>
      <c r="B46" s="169">
        <v>53</v>
      </c>
      <c r="C46" s="174">
        <v>53</v>
      </c>
      <c r="D46" s="87">
        <v>53</v>
      </c>
      <c r="E46" s="174">
        <v>53</v>
      </c>
      <c r="F46" s="87">
        <v>53</v>
      </c>
      <c r="G46" s="174">
        <v>53</v>
      </c>
      <c r="H46" s="78">
        <v>15</v>
      </c>
    </row>
    <row r="47" spans="1:8" x14ac:dyDescent="0.25">
      <c r="A47" s="29" t="s">
        <v>52</v>
      </c>
      <c r="B47" s="127">
        <v>15</v>
      </c>
      <c r="C47" s="171">
        <v>15</v>
      </c>
      <c r="D47" s="125">
        <v>15</v>
      </c>
      <c r="E47" s="171">
        <v>15</v>
      </c>
      <c r="F47" s="125">
        <v>15</v>
      </c>
      <c r="G47" s="171">
        <v>15</v>
      </c>
      <c r="H47" s="125">
        <v>0</v>
      </c>
    </row>
    <row r="48" spans="1:8" ht="15.75" thickBot="1" x14ac:dyDescent="0.3">
      <c r="A48" s="55" t="s">
        <v>53</v>
      </c>
      <c r="B48" s="74">
        <v>25</v>
      </c>
      <c r="C48" s="176">
        <v>35</v>
      </c>
      <c r="D48" s="78">
        <v>35</v>
      </c>
      <c r="E48" s="83">
        <v>35</v>
      </c>
      <c r="F48" s="78">
        <v>35</v>
      </c>
      <c r="G48" s="83">
        <v>35</v>
      </c>
      <c r="H48" s="78">
        <v>10</v>
      </c>
    </row>
    <row r="49" spans="1:19" ht="15.75" thickBot="1" x14ac:dyDescent="0.3">
      <c r="A49" s="123" t="s">
        <v>54</v>
      </c>
      <c r="B49" s="179">
        <f>SUM(B31:B48)</f>
        <v>671</v>
      </c>
      <c r="C49" s="173">
        <f t="shared" ref="C49:G49" si="2">SUM(C31:C48)</f>
        <v>681</v>
      </c>
      <c r="D49" s="129">
        <f t="shared" si="2"/>
        <v>681</v>
      </c>
      <c r="E49" s="173">
        <f t="shared" si="2"/>
        <v>681</v>
      </c>
      <c r="F49" s="129">
        <f t="shared" si="2"/>
        <v>681</v>
      </c>
      <c r="G49" s="173">
        <f t="shared" si="2"/>
        <v>681</v>
      </c>
      <c r="H49" s="129">
        <f>SUM(H31:H48)</f>
        <v>16</v>
      </c>
    </row>
    <row r="51" spans="1:19" x14ac:dyDescent="0.25">
      <c r="B51" s="2" t="s">
        <v>8</v>
      </c>
      <c r="J51" s="2" t="s">
        <v>76</v>
      </c>
    </row>
    <row r="52" spans="1:19" ht="15.75" thickBot="1" x14ac:dyDescent="0.3"/>
    <row r="53" spans="1:19" ht="15.75" thickBot="1" x14ac:dyDescent="0.3">
      <c r="A53" s="133" t="s">
        <v>39</v>
      </c>
      <c r="B53" s="134">
        <v>2024</v>
      </c>
      <c r="C53" s="134">
        <v>2025</v>
      </c>
      <c r="D53" s="134">
        <v>2026</v>
      </c>
      <c r="E53" s="134">
        <v>2027</v>
      </c>
      <c r="F53" s="134">
        <v>2028</v>
      </c>
      <c r="G53" s="134">
        <v>2029</v>
      </c>
      <c r="H53" s="134" t="s">
        <v>117</v>
      </c>
      <c r="J53" s="133" t="s">
        <v>39</v>
      </c>
      <c r="K53" s="134">
        <v>2024</v>
      </c>
      <c r="L53" s="134">
        <v>2025</v>
      </c>
      <c r="M53" s="134">
        <v>2026</v>
      </c>
      <c r="N53" s="134">
        <v>2027</v>
      </c>
      <c r="O53" s="134">
        <v>2028</v>
      </c>
      <c r="P53" s="134">
        <v>2029</v>
      </c>
      <c r="Q53" s="134" t="s">
        <v>117</v>
      </c>
    </row>
    <row r="54" spans="1:19" x14ac:dyDescent="0.25">
      <c r="A54" s="181" t="s">
        <v>37</v>
      </c>
      <c r="B54" s="177">
        <v>558</v>
      </c>
      <c r="C54" s="162">
        <v>573</v>
      </c>
      <c r="D54" s="175">
        <v>573</v>
      </c>
      <c r="E54" s="162">
        <v>603</v>
      </c>
      <c r="F54" s="175">
        <v>603</v>
      </c>
      <c r="G54" s="166">
        <v>603</v>
      </c>
      <c r="H54" s="131">
        <v>70</v>
      </c>
      <c r="J54" s="181" t="s">
        <v>37</v>
      </c>
      <c r="K54" s="175">
        <v>8</v>
      </c>
      <c r="L54" s="131">
        <v>8</v>
      </c>
      <c r="M54" s="175">
        <v>8</v>
      </c>
      <c r="N54" s="166">
        <v>8</v>
      </c>
      <c r="O54" s="175">
        <v>8</v>
      </c>
      <c r="P54" s="166">
        <v>8</v>
      </c>
      <c r="Q54" s="131">
        <v>0</v>
      </c>
    </row>
    <row r="55" spans="1:19" x14ac:dyDescent="0.25">
      <c r="A55" s="29" t="s">
        <v>38</v>
      </c>
      <c r="B55" s="174">
        <v>405</v>
      </c>
      <c r="C55" s="165">
        <v>380</v>
      </c>
      <c r="D55" s="174">
        <v>380</v>
      </c>
      <c r="E55" s="87">
        <v>380</v>
      </c>
      <c r="F55" s="174">
        <v>380</v>
      </c>
      <c r="G55" s="87">
        <v>380</v>
      </c>
      <c r="H55" s="78">
        <v>-25</v>
      </c>
      <c r="J55" s="29" t="s">
        <v>38</v>
      </c>
      <c r="K55" s="174">
        <v>4</v>
      </c>
      <c r="L55" s="164">
        <v>6</v>
      </c>
      <c r="M55" s="174">
        <v>6</v>
      </c>
      <c r="N55" s="87">
        <v>6</v>
      </c>
      <c r="O55" s="176">
        <v>8</v>
      </c>
      <c r="P55" s="87">
        <v>8</v>
      </c>
      <c r="Q55" s="78">
        <v>4</v>
      </c>
    </row>
    <row r="56" spans="1:19" x14ac:dyDescent="0.25">
      <c r="A56" s="54" t="s">
        <v>40</v>
      </c>
      <c r="B56" s="171">
        <v>401</v>
      </c>
      <c r="C56" s="125">
        <v>401</v>
      </c>
      <c r="D56" s="171">
        <v>401</v>
      </c>
      <c r="E56" s="125">
        <v>401</v>
      </c>
      <c r="F56" s="171">
        <v>401</v>
      </c>
      <c r="G56" s="125">
        <v>401</v>
      </c>
      <c r="H56" s="125">
        <v>0</v>
      </c>
      <c r="J56" s="54" t="s">
        <v>40</v>
      </c>
      <c r="K56" s="171">
        <v>4</v>
      </c>
      <c r="L56" s="125">
        <v>4</v>
      </c>
      <c r="M56" s="171">
        <v>4</v>
      </c>
      <c r="N56" s="125">
        <v>4</v>
      </c>
      <c r="O56" s="171">
        <v>4</v>
      </c>
      <c r="P56" s="125">
        <v>4</v>
      </c>
      <c r="Q56" s="125">
        <v>0</v>
      </c>
    </row>
    <row r="57" spans="1:19" x14ac:dyDescent="0.25">
      <c r="A57" s="29" t="s">
        <v>41</v>
      </c>
      <c r="B57" s="78">
        <v>293</v>
      </c>
      <c r="C57" s="78">
        <v>293</v>
      </c>
      <c r="D57" s="83">
        <v>293</v>
      </c>
      <c r="E57" s="78">
        <v>293</v>
      </c>
      <c r="F57" s="83">
        <v>293</v>
      </c>
      <c r="G57" s="78">
        <v>293</v>
      </c>
      <c r="H57" s="78">
        <v>0</v>
      </c>
      <c r="J57" s="29" t="s">
        <v>41</v>
      </c>
      <c r="K57" s="83">
        <v>4</v>
      </c>
      <c r="L57" s="78">
        <v>4</v>
      </c>
      <c r="M57" s="83">
        <v>4</v>
      </c>
      <c r="N57" s="78">
        <v>4</v>
      </c>
      <c r="O57" s="83">
        <v>4</v>
      </c>
      <c r="P57" s="78">
        <v>4</v>
      </c>
      <c r="Q57" s="78">
        <v>0</v>
      </c>
    </row>
    <row r="58" spans="1:19" x14ac:dyDescent="0.25">
      <c r="A58" s="54" t="s">
        <v>42</v>
      </c>
      <c r="B58" s="176">
        <v>284</v>
      </c>
      <c r="C58" s="125">
        <v>284</v>
      </c>
      <c r="D58" s="171">
        <v>284</v>
      </c>
      <c r="E58" s="125">
        <v>284</v>
      </c>
      <c r="F58" s="171">
        <v>284</v>
      </c>
      <c r="G58" s="125">
        <v>284</v>
      </c>
      <c r="H58" s="125">
        <v>82</v>
      </c>
      <c r="J58" s="54" t="s">
        <v>42</v>
      </c>
      <c r="K58" s="171">
        <v>8</v>
      </c>
      <c r="L58" s="125">
        <v>8</v>
      </c>
      <c r="M58" s="171">
        <v>8</v>
      </c>
      <c r="N58" s="125">
        <v>8</v>
      </c>
      <c r="O58" s="171">
        <v>8</v>
      </c>
      <c r="P58" s="125">
        <v>8</v>
      </c>
      <c r="Q58" s="125">
        <v>0</v>
      </c>
    </row>
    <row r="59" spans="1:19" x14ac:dyDescent="0.25">
      <c r="A59" s="29" t="s">
        <v>43</v>
      </c>
      <c r="B59" s="176">
        <v>306</v>
      </c>
      <c r="C59" s="174">
        <v>306</v>
      </c>
      <c r="D59" s="176">
        <v>331</v>
      </c>
      <c r="E59" s="87">
        <v>331</v>
      </c>
      <c r="F59" s="174">
        <v>331</v>
      </c>
      <c r="G59" s="87">
        <v>331</v>
      </c>
      <c r="H59" s="78">
        <v>70</v>
      </c>
      <c r="J59" s="29" t="s">
        <v>43</v>
      </c>
      <c r="K59" s="83">
        <v>8</v>
      </c>
      <c r="L59" s="78">
        <v>8</v>
      </c>
      <c r="M59" s="83">
        <v>8</v>
      </c>
      <c r="N59" s="78">
        <v>8</v>
      </c>
      <c r="O59" s="83">
        <v>8</v>
      </c>
      <c r="P59" s="78">
        <v>8</v>
      </c>
      <c r="Q59" s="78">
        <v>0</v>
      </c>
    </row>
    <row r="60" spans="1:19" x14ac:dyDescent="0.25">
      <c r="A60" s="54" t="s">
        <v>44</v>
      </c>
      <c r="B60" s="171">
        <v>162</v>
      </c>
      <c r="C60" s="125">
        <v>162</v>
      </c>
      <c r="D60" s="171">
        <v>162</v>
      </c>
      <c r="E60" s="125">
        <v>162</v>
      </c>
      <c r="F60" s="171">
        <v>162</v>
      </c>
      <c r="G60" s="125">
        <v>162</v>
      </c>
      <c r="H60" s="125">
        <v>0</v>
      </c>
      <c r="J60" s="54" t="s">
        <v>44</v>
      </c>
      <c r="K60" s="171">
        <v>0</v>
      </c>
      <c r="L60" s="125">
        <v>0</v>
      </c>
      <c r="M60" s="171">
        <v>0</v>
      </c>
      <c r="N60" s="125">
        <v>0</v>
      </c>
      <c r="O60" s="171">
        <v>0</v>
      </c>
      <c r="P60" s="125">
        <v>0</v>
      </c>
      <c r="Q60" s="125">
        <v>0</v>
      </c>
    </row>
    <row r="61" spans="1:19" x14ac:dyDescent="0.25">
      <c r="A61" s="54" t="s">
        <v>45</v>
      </c>
      <c r="B61" s="174">
        <v>333</v>
      </c>
      <c r="C61" s="87">
        <v>333</v>
      </c>
      <c r="D61" s="174">
        <v>333</v>
      </c>
      <c r="E61" s="87">
        <v>333</v>
      </c>
      <c r="F61" s="174">
        <v>333</v>
      </c>
      <c r="G61" s="87">
        <v>333</v>
      </c>
      <c r="H61" s="78">
        <v>0</v>
      </c>
      <c r="J61" s="54" t="s">
        <v>45</v>
      </c>
      <c r="K61" s="174">
        <v>12</v>
      </c>
      <c r="L61" s="87">
        <v>12</v>
      </c>
      <c r="M61" s="174">
        <v>12</v>
      </c>
      <c r="N61" s="87">
        <v>12</v>
      </c>
      <c r="O61" s="174">
        <v>12</v>
      </c>
      <c r="P61" s="87">
        <v>12</v>
      </c>
      <c r="Q61" s="87">
        <v>0</v>
      </c>
      <c r="S61" s="71"/>
    </row>
    <row r="62" spans="1:19" x14ac:dyDescent="0.25">
      <c r="A62" s="29" t="s">
        <v>10</v>
      </c>
      <c r="B62" s="164">
        <v>396</v>
      </c>
      <c r="C62" s="164">
        <v>446</v>
      </c>
      <c r="D62" s="125">
        <v>446</v>
      </c>
      <c r="E62" s="125">
        <v>446</v>
      </c>
      <c r="F62" s="171">
        <v>446</v>
      </c>
      <c r="G62" s="125">
        <v>446</v>
      </c>
      <c r="H62" s="125">
        <v>83</v>
      </c>
      <c r="J62" s="29" t="s">
        <v>10</v>
      </c>
      <c r="K62" s="172">
        <v>8</v>
      </c>
      <c r="L62" s="125">
        <v>8</v>
      </c>
      <c r="M62" s="171">
        <v>8</v>
      </c>
      <c r="N62" s="125">
        <v>8</v>
      </c>
      <c r="O62" s="171">
        <v>8</v>
      </c>
      <c r="P62" s="125">
        <v>8</v>
      </c>
      <c r="Q62" s="125">
        <v>-1</v>
      </c>
    </row>
    <row r="63" spans="1:19" x14ac:dyDescent="0.25">
      <c r="A63" s="54" t="s">
        <v>46</v>
      </c>
      <c r="B63" s="178">
        <v>2874</v>
      </c>
      <c r="C63" s="163">
        <v>2909</v>
      </c>
      <c r="D63" s="178">
        <v>2934</v>
      </c>
      <c r="E63" s="78">
        <v>2934</v>
      </c>
      <c r="F63" s="83">
        <v>2934</v>
      </c>
      <c r="G63" s="78">
        <v>2934</v>
      </c>
      <c r="H63" s="78">
        <v>153</v>
      </c>
      <c r="J63" s="54" t="s">
        <v>46</v>
      </c>
      <c r="K63" s="176">
        <v>101</v>
      </c>
      <c r="L63" s="248">
        <v>101</v>
      </c>
      <c r="M63" s="83">
        <v>101</v>
      </c>
      <c r="N63" s="78">
        <v>101</v>
      </c>
      <c r="O63" s="83">
        <v>101</v>
      </c>
      <c r="P63" s="78">
        <v>101</v>
      </c>
      <c r="Q63" s="78">
        <v>4</v>
      </c>
    </row>
    <row r="64" spans="1:19" x14ac:dyDescent="0.25">
      <c r="A64" s="29" t="s">
        <v>47</v>
      </c>
      <c r="B64" s="176">
        <v>241</v>
      </c>
      <c r="C64" s="180">
        <v>241</v>
      </c>
      <c r="D64" s="180">
        <v>241</v>
      </c>
      <c r="E64" s="125">
        <v>241</v>
      </c>
      <c r="F64" s="171">
        <v>241</v>
      </c>
      <c r="G64" s="125">
        <v>241</v>
      </c>
      <c r="H64" s="125">
        <v>25</v>
      </c>
      <c r="J64" s="29" t="s">
        <v>47</v>
      </c>
      <c r="K64" s="171">
        <v>4</v>
      </c>
      <c r="L64" s="171">
        <v>4</v>
      </c>
      <c r="M64" s="171">
        <v>4</v>
      </c>
      <c r="N64" s="125">
        <v>4</v>
      </c>
      <c r="O64" s="171">
        <v>4</v>
      </c>
      <c r="P64" s="125">
        <v>4</v>
      </c>
      <c r="Q64" s="125">
        <v>0</v>
      </c>
    </row>
    <row r="65" spans="1:17" x14ac:dyDescent="0.25">
      <c r="A65" s="29" t="s">
        <v>48</v>
      </c>
      <c r="B65" s="87">
        <v>200</v>
      </c>
      <c r="C65" s="87">
        <v>200</v>
      </c>
      <c r="D65" s="174">
        <v>200</v>
      </c>
      <c r="E65" s="87">
        <v>200</v>
      </c>
      <c r="F65" s="174">
        <v>200</v>
      </c>
      <c r="G65" s="87">
        <v>200</v>
      </c>
      <c r="H65" s="78">
        <v>0</v>
      </c>
      <c r="J65" s="29" t="s">
        <v>48</v>
      </c>
      <c r="K65" s="83">
        <v>12</v>
      </c>
      <c r="L65" s="78">
        <v>12</v>
      </c>
      <c r="M65" s="83">
        <v>12</v>
      </c>
      <c r="N65" s="78">
        <v>12</v>
      </c>
      <c r="O65" s="83">
        <v>12</v>
      </c>
      <c r="P65" s="78">
        <v>12</v>
      </c>
      <c r="Q65" s="78">
        <v>0</v>
      </c>
    </row>
    <row r="66" spans="1:17" x14ac:dyDescent="0.25">
      <c r="A66" s="54" t="s">
        <v>49</v>
      </c>
      <c r="B66" s="176">
        <v>454</v>
      </c>
      <c r="C66" s="164">
        <v>469</v>
      </c>
      <c r="D66" s="172">
        <v>462</v>
      </c>
      <c r="E66" s="125">
        <v>462</v>
      </c>
      <c r="F66" s="176">
        <v>480</v>
      </c>
      <c r="G66" s="164">
        <v>498</v>
      </c>
      <c r="H66" s="125">
        <v>62</v>
      </c>
      <c r="J66" s="54" t="s">
        <v>49</v>
      </c>
      <c r="K66" s="171">
        <v>12</v>
      </c>
      <c r="L66" s="125">
        <v>12</v>
      </c>
      <c r="M66" s="176">
        <v>16</v>
      </c>
      <c r="N66" s="125">
        <v>16</v>
      </c>
      <c r="O66" s="176">
        <v>20</v>
      </c>
      <c r="P66" s="164">
        <v>24</v>
      </c>
      <c r="Q66" s="125">
        <v>12</v>
      </c>
    </row>
    <row r="67" spans="1:17" x14ac:dyDescent="0.25">
      <c r="A67" s="29" t="s">
        <v>3</v>
      </c>
      <c r="B67" s="172">
        <v>650</v>
      </c>
      <c r="C67" s="78">
        <v>650</v>
      </c>
      <c r="D67" s="83">
        <v>650</v>
      </c>
      <c r="E67" s="78">
        <v>650</v>
      </c>
      <c r="F67" s="83">
        <v>650</v>
      </c>
      <c r="G67" s="78">
        <v>650</v>
      </c>
      <c r="H67" s="78">
        <v>-10</v>
      </c>
      <c r="J67" s="29" t="s">
        <v>3</v>
      </c>
      <c r="K67" s="83">
        <v>16</v>
      </c>
      <c r="L67" s="78">
        <v>16</v>
      </c>
      <c r="M67" s="83">
        <v>16</v>
      </c>
      <c r="N67" s="78">
        <v>16</v>
      </c>
      <c r="O67" s="83">
        <v>16</v>
      </c>
      <c r="P67" s="78">
        <v>16</v>
      </c>
      <c r="Q67" s="78">
        <v>0</v>
      </c>
    </row>
    <row r="68" spans="1:17" x14ac:dyDescent="0.25">
      <c r="A68" s="29" t="s">
        <v>50</v>
      </c>
      <c r="B68" s="171">
        <v>236</v>
      </c>
      <c r="C68" s="164">
        <v>286</v>
      </c>
      <c r="D68" s="171">
        <v>286</v>
      </c>
      <c r="E68" s="171">
        <v>286</v>
      </c>
      <c r="F68" s="171">
        <v>286</v>
      </c>
      <c r="G68" s="125">
        <v>286</v>
      </c>
      <c r="H68" s="125">
        <v>50</v>
      </c>
      <c r="J68" s="29" t="s">
        <v>50</v>
      </c>
      <c r="K68" s="171">
        <v>8</v>
      </c>
      <c r="L68" s="125">
        <v>8</v>
      </c>
      <c r="M68" s="171">
        <v>8</v>
      </c>
      <c r="N68" s="125">
        <v>8</v>
      </c>
      <c r="O68" s="171">
        <v>8</v>
      </c>
      <c r="P68" s="125">
        <v>8</v>
      </c>
      <c r="Q68" s="125">
        <v>0</v>
      </c>
    </row>
    <row r="69" spans="1:17" x14ac:dyDescent="0.25">
      <c r="A69" s="29" t="s">
        <v>51</v>
      </c>
      <c r="B69" s="83">
        <v>522</v>
      </c>
      <c r="C69" s="165">
        <v>515</v>
      </c>
      <c r="D69" s="172">
        <v>508</v>
      </c>
      <c r="E69" s="78">
        <v>508</v>
      </c>
      <c r="F69" s="83">
        <v>508</v>
      </c>
      <c r="G69" s="78">
        <v>508</v>
      </c>
      <c r="H69" s="78">
        <v>-14</v>
      </c>
      <c r="J69" s="29" t="s">
        <v>51</v>
      </c>
      <c r="K69" s="83">
        <v>8</v>
      </c>
      <c r="L69" s="164">
        <v>12</v>
      </c>
      <c r="M69" s="176">
        <v>16</v>
      </c>
      <c r="N69" s="78">
        <v>16</v>
      </c>
      <c r="O69" s="83">
        <v>16</v>
      </c>
      <c r="P69" s="78">
        <v>16</v>
      </c>
      <c r="Q69" s="78">
        <v>8</v>
      </c>
    </row>
    <row r="70" spans="1:17" x14ac:dyDescent="0.25">
      <c r="A70" s="29" t="s">
        <v>52</v>
      </c>
      <c r="B70" s="125">
        <v>157</v>
      </c>
      <c r="C70" s="125">
        <v>157</v>
      </c>
      <c r="D70" s="171">
        <v>157</v>
      </c>
      <c r="E70" s="125">
        <v>157</v>
      </c>
      <c r="F70" s="171">
        <v>157</v>
      </c>
      <c r="G70" s="125">
        <v>157</v>
      </c>
      <c r="H70" s="125">
        <v>0</v>
      </c>
      <c r="J70" s="29" t="s">
        <v>52</v>
      </c>
      <c r="K70" s="171">
        <v>0</v>
      </c>
      <c r="L70" s="125">
        <v>0</v>
      </c>
      <c r="M70" s="171">
        <v>0</v>
      </c>
      <c r="N70" s="125">
        <v>0</v>
      </c>
      <c r="O70" s="171">
        <v>0</v>
      </c>
      <c r="P70" s="125">
        <v>0</v>
      </c>
      <c r="Q70" s="125">
        <v>0</v>
      </c>
    </row>
    <row r="71" spans="1:17" ht="15.75" thickBot="1" x14ac:dyDescent="0.3">
      <c r="A71" s="55" t="s">
        <v>53</v>
      </c>
      <c r="B71" s="78">
        <v>254</v>
      </c>
      <c r="C71" s="78">
        <v>254</v>
      </c>
      <c r="D71" s="176">
        <v>279</v>
      </c>
      <c r="E71" s="83">
        <v>279</v>
      </c>
      <c r="F71" s="83">
        <v>279</v>
      </c>
      <c r="G71" s="78">
        <v>279</v>
      </c>
      <c r="H71" s="78">
        <v>25</v>
      </c>
      <c r="J71" s="55" t="s">
        <v>53</v>
      </c>
      <c r="K71" s="78">
        <v>9</v>
      </c>
      <c r="L71" s="164">
        <v>12</v>
      </c>
      <c r="M71" s="83">
        <v>12</v>
      </c>
      <c r="N71" s="78">
        <v>12</v>
      </c>
      <c r="O71" s="83">
        <v>12</v>
      </c>
      <c r="P71" s="78">
        <v>12</v>
      </c>
      <c r="Q71" s="78">
        <v>3</v>
      </c>
    </row>
    <row r="72" spans="1:17" ht="15.75" thickBot="1" x14ac:dyDescent="0.3">
      <c r="A72" s="123" t="s">
        <v>54</v>
      </c>
      <c r="B72" s="173">
        <f>SUM(B54:B71)</f>
        <v>8726</v>
      </c>
      <c r="C72" s="129">
        <f t="shared" ref="C72:G72" si="3">SUM(C54:C71)</f>
        <v>8859</v>
      </c>
      <c r="D72" s="173">
        <f t="shared" si="3"/>
        <v>8920</v>
      </c>
      <c r="E72" s="129">
        <f t="shared" si="3"/>
        <v>8950</v>
      </c>
      <c r="F72" s="173">
        <f t="shared" si="3"/>
        <v>8968</v>
      </c>
      <c r="G72" s="129">
        <f t="shared" si="3"/>
        <v>8986</v>
      </c>
      <c r="H72" s="129">
        <f>SUM(H54:H71)</f>
        <v>571</v>
      </c>
      <c r="J72" s="123" t="s">
        <v>54</v>
      </c>
      <c r="K72" s="173">
        <f>SUM(K54:K71)</f>
        <v>226</v>
      </c>
      <c r="L72" s="129">
        <f t="shared" ref="L72:Q72" si="4">SUM(L54:L71)</f>
        <v>235</v>
      </c>
      <c r="M72" s="173">
        <f t="shared" si="4"/>
        <v>243</v>
      </c>
      <c r="N72" s="129">
        <f t="shared" si="4"/>
        <v>243</v>
      </c>
      <c r="O72" s="173">
        <f t="shared" si="4"/>
        <v>249</v>
      </c>
      <c r="P72" s="129">
        <f t="shared" si="4"/>
        <v>253</v>
      </c>
      <c r="Q72" s="129">
        <f t="shared" si="4"/>
        <v>30</v>
      </c>
    </row>
    <row r="74" spans="1:17" x14ac:dyDescent="0.25">
      <c r="B74" s="2" t="s">
        <v>9</v>
      </c>
      <c r="J74" s="2" t="s">
        <v>77</v>
      </c>
    </row>
    <row r="75" spans="1:17" ht="15.75" thickBot="1" x14ac:dyDescent="0.3"/>
    <row r="76" spans="1:17" ht="15.75" thickBot="1" x14ac:dyDescent="0.3">
      <c r="A76" s="133" t="s">
        <v>39</v>
      </c>
      <c r="B76" s="134">
        <v>2024</v>
      </c>
      <c r="C76" s="134">
        <v>2025</v>
      </c>
      <c r="D76" s="134">
        <v>2026</v>
      </c>
      <c r="E76" s="134">
        <v>2027</v>
      </c>
      <c r="F76" s="134">
        <v>2028</v>
      </c>
      <c r="G76" s="134">
        <v>2029</v>
      </c>
      <c r="H76" s="134" t="s">
        <v>117</v>
      </c>
      <c r="J76" s="133" t="s">
        <v>39</v>
      </c>
      <c r="K76" s="134">
        <v>2024</v>
      </c>
      <c r="L76" s="134">
        <v>2025</v>
      </c>
      <c r="M76" s="134">
        <v>2026</v>
      </c>
      <c r="N76" s="134">
        <v>2027</v>
      </c>
      <c r="O76" s="134">
        <v>2028</v>
      </c>
      <c r="P76" s="134">
        <v>2029</v>
      </c>
      <c r="Q76" s="134" t="s">
        <v>117</v>
      </c>
    </row>
    <row r="77" spans="1:17" x14ac:dyDescent="0.25">
      <c r="A77" s="181" t="s">
        <v>37</v>
      </c>
      <c r="B77" s="166">
        <v>20</v>
      </c>
      <c r="C77" s="166">
        <v>20</v>
      </c>
      <c r="D77" s="175">
        <v>20</v>
      </c>
      <c r="E77" s="166">
        <v>20</v>
      </c>
      <c r="F77" s="175">
        <v>20</v>
      </c>
      <c r="G77" s="166">
        <v>20</v>
      </c>
      <c r="H77" s="131">
        <v>0</v>
      </c>
      <c r="J77" s="181" t="s">
        <v>37</v>
      </c>
      <c r="K77" s="175">
        <v>0</v>
      </c>
      <c r="L77" s="166">
        <v>0</v>
      </c>
      <c r="M77" s="175">
        <v>0</v>
      </c>
      <c r="N77" s="166">
        <v>0</v>
      </c>
      <c r="O77" s="175">
        <v>0</v>
      </c>
      <c r="P77" s="166">
        <v>0</v>
      </c>
      <c r="Q77" s="166">
        <v>0</v>
      </c>
    </row>
    <row r="78" spans="1:17" x14ac:dyDescent="0.25">
      <c r="A78" s="29" t="s">
        <v>38</v>
      </c>
      <c r="B78" s="174">
        <v>110</v>
      </c>
      <c r="C78" s="174">
        <v>110</v>
      </c>
      <c r="D78" s="174">
        <v>110</v>
      </c>
      <c r="E78" s="87">
        <v>110</v>
      </c>
      <c r="F78" s="174">
        <v>110</v>
      </c>
      <c r="G78" s="87">
        <v>110</v>
      </c>
      <c r="H78" s="78">
        <v>0</v>
      </c>
      <c r="J78" s="29" t="s">
        <v>38</v>
      </c>
      <c r="K78" s="174">
        <v>0</v>
      </c>
      <c r="L78" s="87">
        <v>0</v>
      </c>
      <c r="M78" s="174">
        <v>0</v>
      </c>
      <c r="N78" s="87">
        <v>0</v>
      </c>
      <c r="O78" s="174">
        <v>0</v>
      </c>
      <c r="P78" s="87">
        <v>0</v>
      </c>
      <c r="Q78" s="87">
        <v>0</v>
      </c>
    </row>
    <row r="79" spans="1:17" x14ac:dyDescent="0.25">
      <c r="A79" s="54" t="s">
        <v>40</v>
      </c>
      <c r="B79" s="171">
        <v>0</v>
      </c>
      <c r="C79" s="125">
        <v>0</v>
      </c>
      <c r="D79" s="171">
        <v>0</v>
      </c>
      <c r="E79" s="171">
        <v>0</v>
      </c>
      <c r="F79" s="171">
        <v>0</v>
      </c>
      <c r="G79" s="125">
        <v>0</v>
      </c>
      <c r="H79" s="125">
        <v>0</v>
      </c>
      <c r="J79" s="54" t="s">
        <v>40</v>
      </c>
      <c r="K79" s="171">
        <v>0</v>
      </c>
      <c r="L79" s="125">
        <v>0</v>
      </c>
      <c r="M79" s="171">
        <v>0</v>
      </c>
      <c r="N79" s="125">
        <v>0</v>
      </c>
      <c r="O79" s="171">
        <v>0</v>
      </c>
      <c r="P79" s="125">
        <v>0</v>
      </c>
      <c r="Q79" s="125">
        <v>0</v>
      </c>
    </row>
    <row r="80" spans="1:17" x14ac:dyDescent="0.25">
      <c r="A80" s="29" t="s">
        <v>41</v>
      </c>
      <c r="B80" s="83">
        <v>20</v>
      </c>
      <c r="C80" s="78">
        <v>20</v>
      </c>
      <c r="D80" s="83">
        <v>20</v>
      </c>
      <c r="E80" s="78">
        <v>20</v>
      </c>
      <c r="F80" s="83">
        <v>20</v>
      </c>
      <c r="G80" s="78">
        <v>20</v>
      </c>
      <c r="H80" s="78">
        <v>0</v>
      </c>
      <c r="J80" s="29" t="s">
        <v>41</v>
      </c>
      <c r="K80" s="83">
        <v>0</v>
      </c>
      <c r="L80" s="78">
        <v>0</v>
      </c>
      <c r="M80" s="83">
        <v>0</v>
      </c>
      <c r="N80" s="78">
        <v>0</v>
      </c>
      <c r="O80" s="83">
        <v>0</v>
      </c>
      <c r="P80" s="78">
        <v>0</v>
      </c>
      <c r="Q80" s="78">
        <v>0</v>
      </c>
    </row>
    <row r="81" spans="1:17" x14ac:dyDescent="0.25">
      <c r="A81" s="54" t="s">
        <v>42</v>
      </c>
      <c r="B81" s="171">
        <v>60</v>
      </c>
      <c r="C81" s="125">
        <v>60</v>
      </c>
      <c r="D81" s="176">
        <v>80</v>
      </c>
      <c r="E81" s="125">
        <v>80</v>
      </c>
      <c r="F81" s="171">
        <v>80</v>
      </c>
      <c r="G81" s="125">
        <v>80</v>
      </c>
      <c r="H81" s="125">
        <v>20</v>
      </c>
      <c r="J81" s="54" t="s">
        <v>42</v>
      </c>
      <c r="K81" s="171">
        <v>0</v>
      </c>
      <c r="L81" s="125">
        <v>0</v>
      </c>
      <c r="M81" s="171">
        <v>0</v>
      </c>
      <c r="N81" s="125">
        <v>0</v>
      </c>
      <c r="O81" s="171">
        <v>0</v>
      </c>
      <c r="P81" s="125">
        <v>0</v>
      </c>
      <c r="Q81" s="125">
        <v>0</v>
      </c>
    </row>
    <row r="82" spans="1:17" x14ac:dyDescent="0.25">
      <c r="A82" s="29" t="s">
        <v>43</v>
      </c>
      <c r="B82" s="174">
        <v>20</v>
      </c>
      <c r="C82" s="87">
        <v>20</v>
      </c>
      <c r="D82" s="174">
        <v>20</v>
      </c>
      <c r="E82" s="87">
        <v>20</v>
      </c>
      <c r="F82" s="174">
        <v>20</v>
      </c>
      <c r="G82" s="87">
        <v>20</v>
      </c>
      <c r="H82" s="78">
        <v>0</v>
      </c>
      <c r="J82" s="29" t="s">
        <v>43</v>
      </c>
      <c r="K82" s="83">
        <v>0</v>
      </c>
      <c r="L82" s="78">
        <v>0</v>
      </c>
      <c r="M82" s="83">
        <v>0</v>
      </c>
      <c r="N82" s="78">
        <v>0</v>
      </c>
      <c r="O82" s="83">
        <v>0</v>
      </c>
      <c r="P82" s="78">
        <v>0</v>
      </c>
      <c r="Q82" s="78">
        <v>0</v>
      </c>
    </row>
    <row r="83" spans="1:17" x14ac:dyDescent="0.25">
      <c r="A83" s="54" t="s">
        <v>44</v>
      </c>
      <c r="B83" s="171">
        <v>0</v>
      </c>
      <c r="C83" s="125">
        <v>0</v>
      </c>
      <c r="D83" s="171">
        <v>0</v>
      </c>
      <c r="E83" s="125">
        <v>0</v>
      </c>
      <c r="F83" s="171">
        <v>0</v>
      </c>
      <c r="G83" s="125">
        <v>0</v>
      </c>
      <c r="H83" s="125">
        <v>0</v>
      </c>
      <c r="J83" s="54" t="s">
        <v>44</v>
      </c>
      <c r="K83" s="171">
        <v>0</v>
      </c>
      <c r="L83" s="125">
        <v>0</v>
      </c>
      <c r="M83" s="171">
        <v>0</v>
      </c>
      <c r="N83" s="125">
        <v>0</v>
      </c>
      <c r="O83" s="171">
        <v>0</v>
      </c>
      <c r="P83" s="125">
        <v>0</v>
      </c>
      <c r="Q83" s="125">
        <v>0</v>
      </c>
    </row>
    <row r="84" spans="1:17" x14ac:dyDescent="0.25">
      <c r="A84" s="54" t="s">
        <v>45</v>
      </c>
      <c r="B84" s="174">
        <v>162</v>
      </c>
      <c r="C84" s="87">
        <v>162</v>
      </c>
      <c r="D84" s="174">
        <v>162</v>
      </c>
      <c r="E84" s="87">
        <v>162</v>
      </c>
      <c r="F84" s="174">
        <v>162</v>
      </c>
      <c r="G84" s="87">
        <v>162</v>
      </c>
      <c r="H84" s="78">
        <v>0</v>
      </c>
      <c r="J84" s="54" t="s">
        <v>45</v>
      </c>
      <c r="K84" s="83">
        <v>0</v>
      </c>
      <c r="L84" s="78">
        <v>0</v>
      </c>
      <c r="M84" s="83">
        <v>0</v>
      </c>
      <c r="N84" s="78">
        <v>0</v>
      </c>
      <c r="O84" s="83">
        <v>0</v>
      </c>
      <c r="P84" s="78">
        <v>0</v>
      </c>
      <c r="Q84" s="78">
        <v>0</v>
      </c>
    </row>
    <row r="85" spans="1:17" x14ac:dyDescent="0.25">
      <c r="A85" s="29" t="s">
        <v>10</v>
      </c>
      <c r="B85" s="172">
        <v>103</v>
      </c>
      <c r="C85" s="165">
        <v>100</v>
      </c>
      <c r="D85" s="171">
        <v>100</v>
      </c>
      <c r="E85" s="165">
        <v>75</v>
      </c>
      <c r="F85" s="172">
        <v>50</v>
      </c>
      <c r="G85" s="165">
        <v>0</v>
      </c>
      <c r="H85" s="125">
        <v>-104</v>
      </c>
      <c r="J85" s="29" t="s">
        <v>10</v>
      </c>
      <c r="K85" s="171">
        <v>0</v>
      </c>
      <c r="L85" s="125">
        <v>0</v>
      </c>
      <c r="M85" s="171">
        <v>0</v>
      </c>
      <c r="N85" s="125">
        <v>0</v>
      </c>
      <c r="O85" s="171">
        <v>0</v>
      </c>
      <c r="P85" s="125">
        <v>0</v>
      </c>
      <c r="Q85" s="125">
        <v>0</v>
      </c>
    </row>
    <row r="86" spans="1:17" x14ac:dyDescent="0.25">
      <c r="A86" s="54" t="s">
        <v>46</v>
      </c>
      <c r="B86" s="83">
        <v>621</v>
      </c>
      <c r="C86" s="78">
        <v>621</v>
      </c>
      <c r="D86" s="83">
        <v>621</v>
      </c>
      <c r="E86" s="78">
        <v>621</v>
      </c>
      <c r="F86" s="83">
        <v>621</v>
      </c>
      <c r="G86" s="78">
        <v>621</v>
      </c>
      <c r="H86" s="78">
        <v>0</v>
      </c>
      <c r="J86" s="54" t="s">
        <v>46</v>
      </c>
      <c r="K86" s="174">
        <v>112</v>
      </c>
      <c r="L86" s="164">
        <v>114</v>
      </c>
      <c r="M86" s="176">
        <v>116</v>
      </c>
      <c r="N86" s="164">
        <v>118</v>
      </c>
      <c r="O86" s="176">
        <v>120</v>
      </c>
      <c r="P86" s="164">
        <v>122</v>
      </c>
      <c r="Q86" s="78">
        <v>10</v>
      </c>
    </row>
    <row r="87" spans="1:17" x14ac:dyDescent="0.25">
      <c r="A87" s="29" t="s">
        <v>47</v>
      </c>
      <c r="B87" s="171">
        <v>80</v>
      </c>
      <c r="C87" s="125">
        <v>80</v>
      </c>
      <c r="D87" s="171">
        <v>80</v>
      </c>
      <c r="E87" s="125">
        <v>80</v>
      </c>
      <c r="F87" s="171">
        <v>80</v>
      </c>
      <c r="G87" s="125">
        <v>80</v>
      </c>
      <c r="H87" s="125">
        <v>0</v>
      </c>
      <c r="J87" s="29" t="s">
        <v>47</v>
      </c>
      <c r="K87" s="171">
        <v>0</v>
      </c>
      <c r="L87" s="125">
        <v>0</v>
      </c>
      <c r="M87" s="171">
        <v>0</v>
      </c>
      <c r="N87" s="125">
        <v>0</v>
      </c>
      <c r="O87" s="171">
        <v>0</v>
      </c>
      <c r="P87" s="125">
        <v>0</v>
      </c>
      <c r="Q87" s="125">
        <v>0</v>
      </c>
    </row>
    <row r="88" spans="1:17" x14ac:dyDescent="0.25">
      <c r="A88" s="29" t="s">
        <v>48</v>
      </c>
      <c r="B88" s="78">
        <v>0</v>
      </c>
      <c r="C88" s="78">
        <v>0</v>
      </c>
      <c r="D88" s="78">
        <v>0</v>
      </c>
      <c r="E88" s="78">
        <v>0</v>
      </c>
      <c r="F88" s="83">
        <v>0</v>
      </c>
      <c r="G88" s="78">
        <v>0</v>
      </c>
      <c r="H88" s="78">
        <v>0</v>
      </c>
      <c r="J88" s="29" t="s">
        <v>48</v>
      </c>
      <c r="K88" s="83">
        <v>4</v>
      </c>
      <c r="L88" s="78">
        <v>4</v>
      </c>
      <c r="M88" s="176">
        <v>10</v>
      </c>
      <c r="N88" s="78">
        <v>10</v>
      </c>
      <c r="O88" s="176">
        <v>12</v>
      </c>
      <c r="P88" s="78">
        <v>12</v>
      </c>
      <c r="Q88" s="78">
        <v>8</v>
      </c>
    </row>
    <row r="89" spans="1:17" x14ac:dyDescent="0.25">
      <c r="A89" s="54" t="s">
        <v>49</v>
      </c>
      <c r="B89" s="171">
        <v>32</v>
      </c>
      <c r="C89" s="125">
        <v>32</v>
      </c>
      <c r="D89" s="125">
        <v>32</v>
      </c>
      <c r="E89" s="125">
        <v>32</v>
      </c>
      <c r="F89" s="172">
        <v>0</v>
      </c>
      <c r="G89" s="125">
        <v>0</v>
      </c>
      <c r="H89" s="125">
        <v>-32</v>
      </c>
      <c r="J89" s="54" t="s">
        <v>49</v>
      </c>
      <c r="K89" s="171">
        <v>0</v>
      </c>
      <c r="L89" s="125">
        <v>0</v>
      </c>
      <c r="M89" s="171">
        <v>0</v>
      </c>
      <c r="N89" s="125">
        <v>0</v>
      </c>
      <c r="O89" s="171">
        <v>0</v>
      </c>
      <c r="P89" s="125">
        <v>0</v>
      </c>
      <c r="Q89" s="125">
        <v>0</v>
      </c>
    </row>
    <row r="90" spans="1:17" x14ac:dyDescent="0.25">
      <c r="A90" s="29" t="s">
        <v>3</v>
      </c>
      <c r="B90" s="83">
        <v>0</v>
      </c>
      <c r="C90" s="78">
        <v>0</v>
      </c>
      <c r="D90" s="83">
        <v>0</v>
      </c>
      <c r="E90" s="78">
        <v>0</v>
      </c>
      <c r="F90" s="83">
        <v>0</v>
      </c>
      <c r="G90" s="78">
        <v>0</v>
      </c>
      <c r="H90" s="78">
        <v>0</v>
      </c>
      <c r="J90" s="29" t="s">
        <v>3</v>
      </c>
      <c r="K90" s="83">
        <v>0</v>
      </c>
      <c r="L90" s="78">
        <v>0</v>
      </c>
      <c r="M90" s="83">
        <v>0</v>
      </c>
      <c r="N90" s="78">
        <v>0</v>
      </c>
      <c r="O90" s="83">
        <v>0</v>
      </c>
      <c r="P90" s="78">
        <v>0</v>
      </c>
      <c r="Q90" s="78">
        <v>0</v>
      </c>
    </row>
    <row r="91" spans="1:17" x14ac:dyDescent="0.25">
      <c r="A91" s="29" t="s">
        <v>50</v>
      </c>
      <c r="B91" s="171">
        <v>60</v>
      </c>
      <c r="C91" s="125">
        <v>60</v>
      </c>
      <c r="D91" s="171">
        <v>60</v>
      </c>
      <c r="E91" s="125">
        <v>60</v>
      </c>
      <c r="F91" s="171">
        <v>60</v>
      </c>
      <c r="G91" s="125">
        <v>60</v>
      </c>
      <c r="H91" s="125">
        <v>0</v>
      </c>
      <c r="J91" s="29" t="s">
        <v>50</v>
      </c>
      <c r="K91" s="171">
        <v>0</v>
      </c>
      <c r="L91" s="125">
        <v>0</v>
      </c>
      <c r="M91" s="171">
        <v>0</v>
      </c>
      <c r="N91" s="125">
        <v>0</v>
      </c>
      <c r="O91" s="171">
        <v>0</v>
      </c>
      <c r="P91" s="125">
        <v>0</v>
      </c>
      <c r="Q91" s="125">
        <v>0</v>
      </c>
    </row>
    <row r="92" spans="1:17" x14ac:dyDescent="0.25">
      <c r="A92" s="103" t="s">
        <v>51</v>
      </c>
      <c r="B92" s="247">
        <v>12</v>
      </c>
      <c r="C92" s="248">
        <v>12</v>
      </c>
      <c r="D92" s="178">
        <v>25</v>
      </c>
      <c r="E92" s="248">
        <v>25</v>
      </c>
      <c r="F92" s="247">
        <v>25</v>
      </c>
      <c r="G92" s="248">
        <v>25</v>
      </c>
      <c r="H92" s="78">
        <v>13</v>
      </c>
      <c r="J92" s="29" t="s">
        <v>51</v>
      </c>
      <c r="K92" s="83">
        <v>0</v>
      </c>
      <c r="L92" s="78">
        <v>0</v>
      </c>
      <c r="M92" s="83">
        <v>0</v>
      </c>
      <c r="N92" s="78">
        <v>0</v>
      </c>
      <c r="O92" s="83">
        <v>0</v>
      </c>
      <c r="P92" s="78">
        <v>0</v>
      </c>
      <c r="Q92" s="78">
        <v>0</v>
      </c>
    </row>
    <row r="93" spans="1:17" x14ac:dyDescent="0.25">
      <c r="A93" s="29" t="s">
        <v>52</v>
      </c>
      <c r="B93" s="171">
        <v>0</v>
      </c>
      <c r="C93" s="125">
        <v>0</v>
      </c>
      <c r="D93" s="171">
        <v>0</v>
      </c>
      <c r="E93" s="125">
        <v>0</v>
      </c>
      <c r="F93" s="171">
        <v>0</v>
      </c>
      <c r="G93" s="125">
        <v>0</v>
      </c>
      <c r="H93" s="125">
        <v>0</v>
      </c>
      <c r="J93" s="29" t="s">
        <v>52</v>
      </c>
      <c r="K93" s="171">
        <v>0</v>
      </c>
      <c r="L93" s="125">
        <v>0</v>
      </c>
      <c r="M93" s="171">
        <v>0</v>
      </c>
      <c r="N93" s="125">
        <v>0</v>
      </c>
      <c r="O93" s="171">
        <v>0</v>
      </c>
      <c r="P93" s="125">
        <v>0</v>
      </c>
      <c r="Q93" s="125">
        <v>0</v>
      </c>
    </row>
    <row r="94" spans="1:17" ht="15.75" thickBot="1" x14ac:dyDescent="0.3">
      <c r="A94" s="55" t="s">
        <v>53</v>
      </c>
      <c r="B94" s="174">
        <v>72</v>
      </c>
      <c r="C94" s="87">
        <v>72</v>
      </c>
      <c r="D94" s="174">
        <v>72</v>
      </c>
      <c r="E94" s="87">
        <v>72</v>
      </c>
      <c r="F94" s="174">
        <v>72</v>
      </c>
      <c r="G94" s="87">
        <v>72</v>
      </c>
      <c r="H94" s="78">
        <v>0</v>
      </c>
      <c r="J94" s="55" t="s">
        <v>53</v>
      </c>
      <c r="K94" s="83">
        <v>0</v>
      </c>
      <c r="L94" s="78">
        <v>0</v>
      </c>
      <c r="M94" s="83">
        <v>0</v>
      </c>
      <c r="N94" s="78">
        <v>0</v>
      </c>
      <c r="O94" s="83">
        <v>0</v>
      </c>
      <c r="P94" s="78">
        <v>0</v>
      </c>
      <c r="Q94" s="78">
        <v>0</v>
      </c>
    </row>
    <row r="95" spans="1:17" ht="15.75" thickBot="1" x14ac:dyDescent="0.3">
      <c r="A95" s="123" t="s">
        <v>54</v>
      </c>
      <c r="B95" s="173">
        <f>SUM(B77:B94)</f>
        <v>1372</v>
      </c>
      <c r="C95" s="129">
        <f t="shared" ref="C95:G95" si="5">SUM(C77:C94)</f>
        <v>1369</v>
      </c>
      <c r="D95" s="173">
        <f t="shared" si="5"/>
        <v>1402</v>
      </c>
      <c r="E95" s="129">
        <f t="shared" si="5"/>
        <v>1377</v>
      </c>
      <c r="F95" s="173">
        <f t="shared" si="5"/>
        <v>1320</v>
      </c>
      <c r="G95" s="129">
        <f t="shared" si="5"/>
        <v>1270</v>
      </c>
      <c r="H95" s="129">
        <f>SUM(H77:H94)</f>
        <v>-103</v>
      </c>
      <c r="J95" s="123" t="s">
        <v>54</v>
      </c>
      <c r="K95" s="173">
        <f>SUM(K77:K94)</f>
        <v>116</v>
      </c>
      <c r="L95" s="129">
        <f t="shared" ref="L95:P95" si="6">SUM(L77:L94)</f>
        <v>118</v>
      </c>
      <c r="M95" s="173">
        <f t="shared" si="6"/>
        <v>126</v>
      </c>
      <c r="N95" s="129">
        <f t="shared" si="6"/>
        <v>128</v>
      </c>
      <c r="O95" s="173">
        <f t="shared" si="6"/>
        <v>132</v>
      </c>
      <c r="P95" s="129">
        <f t="shared" si="6"/>
        <v>134</v>
      </c>
      <c r="Q95" s="129">
        <f t="shared" ref="Q95" si="7">SUM(Q77:Q94)</f>
        <v>18</v>
      </c>
    </row>
    <row r="97" spans="1:10" x14ac:dyDescent="0.25">
      <c r="B97" s="2" t="s">
        <v>118</v>
      </c>
      <c r="J97" s="2"/>
    </row>
    <row r="98" spans="1:10" ht="15.75" thickBot="1" x14ac:dyDescent="0.3"/>
    <row r="99" spans="1:10" ht="15.75" thickBot="1" x14ac:dyDescent="0.3">
      <c r="A99" s="133" t="s">
        <v>39</v>
      </c>
      <c r="B99" s="134">
        <v>2024</v>
      </c>
      <c r="C99" s="134">
        <v>2025</v>
      </c>
      <c r="D99" s="134">
        <v>2026</v>
      </c>
      <c r="E99" s="134">
        <v>2027</v>
      </c>
      <c r="F99" s="134">
        <v>2028</v>
      </c>
      <c r="G99" s="134">
        <v>2029</v>
      </c>
      <c r="H99" s="134" t="s">
        <v>117</v>
      </c>
    </row>
    <row r="100" spans="1:10" ht="30" x14ac:dyDescent="0.25">
      <c r="A100" s="181" t="s">
        <v>37</v>
      </c>
      <c r="B100" s="166">
        <v>517</v>
      </c>
      <c r="C100" s="166">
        <v>517</v>
      </c>
      <c r="D100" s="175">
        <v>517</v>
      </c>
      <c r="E100" s="166">
        <v>517</v>
      </c>
      <c r="F100" s="175">
        <v>517</v>
      </c>
      <c r="G100" s="166">
        <v>517</v>
      </c>
      <c r="H100" s="246" t="s">
        <v>159</v>
      </c>
      <c r="J100" s="71"/>
    </row>
    <row r="101" spans="1:10" x14ac:dyDescent="0.25">
      <c r="A101" s="54" t="s">
        <v>38</v>
      </c>
      <c r="B101" s="174">
        <v>0</v>
      </c>
      <c r="C101" s="87">
        <v>0</v>
      </c>
      <c r="D101" s="174">
        <v>0</v>
      </c>
      <c r="E101" s="87">
        <v>0</v>
      </c>
      <c r="F101" s="174">
        <v>0</v>
      </c>
      <c r="G101" s="87">
        <v>0</v>
      </c>
      <c r="H101" s="78"/>
    </row>
    <row r="102" spans="1:10" x14ac:dyDescent="0.25">
      <c r="A102" s="54" t="s">
        <v>40</v>
      </c>
      <c r="B102" s="171">
        <v>90</v>
      </c>
      <c r="C102" s="125">
        <v>90</v>
      </c>
      <c r="D102" s="176">
        <v>418</v>
      </c>
      <c r="E102" s="171">
        <v>418</v>
      </c>
      <c r="F102" s="171">
        <v>418</v>
      </c>
      <c r="G102" s="125">
        <v>418</v>
      </c>
      <c r="H102" s="125">
        <v>328</v>
      </c>
    </row>
    <row r="103" spans="1:10" x14ac:dyDescent="0.25">
      <c r="A103" s="54" t="s">
        <v>41</v>
      </c>
      <c r="B103" s="174">
        <v>160</v>
      </c>
      <c r="C103" s="87">
        <v>160</v>
      </c>
      <c r="D103" s="174">
        <v>189</v>
      </c>
      <c r="E103" s="87">
        <v>214</v>
      </c>
      <c r="F103" s="174">
        <v>239</v>
      </c>
      <c r="G103" s="87">
        <v>276</v>
      </c>
      <c r="H103" s="78">
        <v>116</v>
      </c>
    </row>
    <row r="104" spans="1:10" x14ac:dyDescent="0.25">
      <c r="A104" s="54" t="s">
        <v>42</v>
      </c>
      <c r="B104" s="171">
        <v>78</v>
      </c>
      <c r="C104" s="125">
        <v>78</v>
      </c>
      <c r="D104" s="171">
        <v>78</v>
      </c>
      <c r="E104" s="125">
        <v>78</v>
      </c>
      <c r="F104" s="171">
        <v>78</v>
      </c>
      <c r="G104" s="125">
        <v>78</v>
      </c>
      <c r="H104" s="125">
        <v>0</v>
      </c>
    </row>
    <row r="105" spans="1:10" x14ac:dyDescent="0.25">
      <c r="A105" s="54" t="s">
        <v>43</v>
      </c>
      <c r="B105" s="174">
        <v>160</v>
      </c>
      <c r="C105" s="87">
        <v>160</v>
      </c>
      <c r="D105" s="174">
        <v>160</v>
      </c>
      <c r="E105" s="87">
        <v>160</v>
      </c>
      <c r="F105" s="174">
        <v>160</v>
      </c>
      <c r="G105" s="87">
        <v>160</v>
      </c>
      <c r="H105" s="78">
        <v>0</v>
      </c>
    </row>
    <row r="106" spans="1:10" x14ac:dyDescent="0.25">
      <c r="A106" s="54" t="s">
        <v>44</v>
      </c>
      <c r="B106" s="171">
        <v>143</v>
      </c>
      <c r="C106" s="125">
        <v>143</v>
      </c>
      <c r="D106" s="171">
        <v>143</v>
      </c>
      <c r="E106" s="125">
        <v>143</v>
      </c>
      <c r="F106" s="171">
        <v>143</v>
      </c>
      <c r="G106" s="125">
        <v>143</v>
      </c>
      <c r="H106" s="125">
        <v>0</v>
      </c>
    </row>
    <row r="107" spans="1:10" x14ac:dyDescent="0.25">
      <c r="A107" s="54" t="s">
        <v>45</v>
      </c>
      <c r="B107" s="174">
        <v>0</v>
      </c>
      <c r="C107" s="87">
        <v>0</v>
      </c>
      <c r="D107" s="174">
        <v>0</v>
      </c>
      <c r="E107" s="87">
        <v>0</v>
      </c>
      <c r="F107" s="174">
        <v>0</v>
      </c>
      <c r="G107" s="87">
        <v>0</v>
      </c>
      <c r="H107" s="78">
        <v>0</v>
      </c>
    </row>
    <row r="108" spans="1:10" x14ac:dyDescent="0.25">
      <c r="A108" s="54" t="s">
        <v>10</v>
      </c>
      <c r="B108" s="171">
        <v>0</v>
      </c>
      <c r="C108" s="171">
        <v>0</v>
      </c>
      <c r="D108" s="176">
        <v>116</v>
      </c>
      <c r="E108" s="164">
        <v>232</v>
      </c>
      <c r="F108" s="176">
        <v>314</v>
      </c>
      <c r="G108" s="164">
        <v>414</v>
      </c>
      <c r="H108" s="125">
        <v>414</v>
      </c>
    </row>
    <row r="109" spans="1:10" x14ac:dyDescent="0.25">
      <c r="A109" s="54" t="s">
        <v>46</v>
      </c>
      <c r="B109" s="174">
        <v>2130</v>
      </c>
      <c r="C109" s="87">
        <v>2140</v>
      </c>
      <c r="D109" s="174">
        <v>2330</v>
      </c>
      <c r="E109" s="87">
        <v>2380</v>
      </c>
      <c r="F109" s="174">
        <v>2430</v>
      </c>
      <c r="G109" s="87">
        <v>2490</v>
      </c>
      <c r="H109" s="78"/>
    </row>
    <row r="110" spans="1:10" x14ac:dyDescent="0.25">
      <c r="A110" s="54" t="s">
        <v>47</v>
      </c>
      <c r="B110" s="171">
        <v>0</v>
      </c>
      <c r="C110" s="125">
        <v>0</v>
      </c>
      <c r="D110" s="171">
        <v>0</v>
      </c>
      <c r="E110" s="125">
        <v>0</v>
      </c>
      <c r="F110" s="171">
        <v>0</v>
      </c>
      <c r="G110" s="125">
        <v>0</v>
      </c>
      <c r="H110" s="125">
        <v>0</v>
      </c>
    </row>
    <row r="111" spans="1:10" x14ac:dyDescent="0.25">
      <c r="A111" s="54" t="s">
        <v>48</v>
      </c>
      <c r="B111" s="78">
        <v>80</v>
      </c>
      <c r="C111" s="164">
        <v>100</v>
      </c>
      <c r="D111" s="164">
        <v>120</v>
      </c>
      <c r="E111" s="78">
        <v>120</v>
      </c>
      <c r="F111" s="78">
        <v>120</v>
      </c>
      <c r="G111" s="78">
        <v>120</v>
      </c>
      <c r="H111" s="78">
        <v>40</v>
      </c>
    </row>
    <row r="112" spans="1:10" x14ac:dyDescent="0.25">
      <c r="A112" s="54" t="s">
        <v>49</v>
      </c>
      <c r="B112" s="176">
        <v>479</v>
      </c>
      <c r="C112" s="164">
        <v>487</v>
      </c>
      <c r="D112" s="176">
        <v>495</v>
      </c>
      <c r="E112" s="164">
        <v>519</v>
      </c>
      <c r="F112" s="172">
        <v>483</v>
      </c>
      <c r="G112" s="165">
        <v>425</v>
      </c>
      <c r="H112" s="125" t="s">
        <v>145</v>
      </c>
    </row>
    <row r="113" spans="1:8" x14ac:dyDescent="0.25">
      <c r="A113" s="54" t="s">
        <v>3</v>
      </c>
      <c r="B113" s="83">
        <v>549</v>
      </c>
      <c r="C113" s="78">
        <v>549</v>
      </c>
      <c r="D113" s="83">
        <v>549</v>
      </c>
      <c r="E113" s="78">
        <v>549</v>
      </c>
      <c r="F113" s="83">
        <v>549</v>
      </c>
      <c r="G113" s="78">
        <v>549</v>
      </c>
      <c r="H113" s="78" t="s">
        <v>139</v>
      </c>
    </row>
    <row r="114" spans="1:8" x14ac:dyDescent="0.25">
      <c r="A114" s="54" t="s">
        <v>50</v>
      </c>
      <c r="B114" s="171">
        <v>65</v>
      </c>
      <c r="C114" s="125">
        <v>65</v>
      </c>
      <c r="D114" s="171">
        <v>65</v>
      </c>
      <c r="E114" s="125">
        <v>65</v>
      </c>
      <c r="F114" s="171">
        <v>65</v>
      </c>
      <c r="G114" s="125">
        <v>65</v>
      </c>
      <c r="H114" s="125" t="s">
        <v>149</v>
      </c>
    </row>
    <row r="115" spans="1:8" x14ac:dyDescent="0.25">
      <c r="A115" s="54" t="s">
        <v>51</v>
      </c>
      <c r="B115" s="174">
        <v>569</v>
      </c>
      <c r="C115" s="87">
        <v>569</v>
      </c>
      <c r="D115" s="174">
        <v>569</v>
      </c>
      <c r="E115" s="87">
        <v>569</v>
      </c>
      <c r="F115" s="174">
        <v>569</v>
      </c>
      <c r="G115" s="87">
        <v>569</v>
      </c>
      <c r="H115" s="78" t="s">
        <v>153</v>
      </c>
    </row>
    <row r="116" spans="1:8" x14ac:dyDescent="0.25">
      <c r="A116" s="54" t="s">
        <v>52</v>
      </c>
      <c r="B116" s="171">
        <v>138</v>
      </c>
      <c r="C116" s="125">
        <v>138</v>
      </c>
      <c r="D116" s="171">
        <v>138</v>
      </c>
      <c r="E116" s="125">
        <v>138</v>
      </c>
      <c r="F116" s="171">
        <v>138</v>
      </c>
      <c r="G116" s="125">
        <v>138</v>
      </c>
      <c r="H116" s="125" t="s">
        <v>154</v>
      </c>
    </row>
    <row r="117" spans="1:8" ht="15.75" thickBot="1" x14ac:dyDescent="0.3">
      <c r="A117" s="55" t="s">
        <v>53</v>
      </c>
      <c r="B117" s="176">
        <v>100</v>
      </c>
      <c r="C117" s="87">
        <v>100</v>
      </c>
      <c r="D117" s="174">
        <v>100</v>
      </c>
      <c r="E117" s="87">
        <v>100</v>
      </c>
      <c r="F117" s="174">
        <v>100</v>
      </c>
      <c r="G117" s="87">
        <v>100</v>
      </c>
      <c r="H117" s="78" t="s">
        <v>152</v>
      </c>
    </row>
    <row r="118" spans="1:8" ht="15.75" thickBot="1" x14ac:dyDescent="0.3">
      <c r="A118" s="123" t="s">
        <v>54</v>
      </c>
      <c r="B118" s="173">
        <f>SUM(B100:B117)</f>
        <v>5258</v>
      </c>
      <c r="C118" s="129">
        <f t="shared" ref="C118:G118" si="8">SUM(C100:C117)</f>
        <v>5296</v>
      </c>
      <c r="D118" s="173">
        <f t="shared" si="8"/>
        <v>5987</v>
      </c>
      <c r="E118" s="129">
        <f t="shared" si="8"/>
        <v>6202</v>
      </c>
      <c r="F118" s="173">
        <f t="shared" si="8"/>
        <v>6323</v>
      </c>
      <c r="G118" s="129">
        <f t="shared" si="8"/>
        <v>6462</v>
      </c>
      <c r="H118" s="129">
        <f>SUM(H100:H117)</f>
        <v>898</v>
      </c>
    </row>
    <row r="120" spans="1:8" x14ac:dyDescent="0.25">
      <c r="E120" s="71"/>
    </row>
  </sheetData>
  <sheetProtection algorithmName="SHA-512" hashValue="IYe/7aAPaO5j9PpPF/DQ5ZcDmZYCBXySo8PtzaZ3302SK7dfDo/M3csD6Fc2S/0HWldCYX95OR15uS8bgIVwDQ==" saltValue="SU/NveeORlqy41rqmG2tKQ==" spinCount="100000" sheet="1" objects="1" scenarios="1"/>
  <pageMargins left="0.70866141732283472" right="0.70866141732283472" top="0.78740157480314965" bottom="0.78740157480314965" header="0.31496062992125984" footer="0.31496062992125984"/>
  <pageSetup paperSize="8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V111"/>
  <sheetViews>
    <sheetView tabSelected="1" topLeftCell="B1" workbookViewId="0">
      <selection activeCell="F21" sqref="F21"/>
    </sheetView>
  </sheetViews>
  <sheetFormatPr baseColWidth="10" defaultRowHeight="15" x14ac:dyDescent="0.25"/>
  <cols>
    <col min="3" max="3" width="19.85546875" customWidth="1"/>
    <col min="6" max="6" width="15.28515625" customWidth="1"/>
    <col min="16" max="16" width="13.7109375" customWidth="1"/>
    <col min="19" max="19" width="17.140625" customWidth="1"/>
  </cols>
  <sheetData>
    <row r="3" spans="2:22" ht="18.75" x14ac:dyDescent="0.3">
      <c r="B3" s="1" t="s">
        <v>120</v>
      </c>
    </row>
    <row r="6" spans="2:22" x14ac:dyDescent="0.25">
      <c r="B6" s="104" t="s">
        <v>68</v>
      </c>
      <c r="C6" s="104"/>
      <c r="D6" s="104"/>
      <c r="E6" s="104"/>
    </row>
    <row r="7" spans="2:22" ht="15.75" thickBot="1" x14ac:dyDescent="0.3">
      <c r="B7" s="4"/>
      <c r="C7" s="4"/>
      <c r="D7" s="216" t="s">
        <v>37</v>
      </c>
      <c r="E7" s="216" t="s">
        <v>38</v>
      </c>
      <c r="F7" s="20" t="s">
        <v>40</v>
      </c>
      <c r="G7" s="216" t="s">
        <v>41</v>
      </c>
      <c r="H7" s="20" t="s">
        <v>42</v>
      </c>
      <c r="I7" s="216" t="s">
        <v>62</v>
      </c>
      <c r="J7" s="20" t="s">
        <v>44</v>
      </c>
      <c r="K7" s="20" t="s">
        <v>63</v>
      </c>
      <c r="L7" s="20" t="s">
        <v>10</v>
      </c>
      <c r="M7" s="20" t="s">
        <v>46</v>
      </c>
      <c r="N7" s="216" t="s">
        <v>64</v>
      </c>
      <c r="O7" s="216" t="s">
        <v>48</v>
      </c>
      <c r="P7" s="216" t="s">
        <v>49</v>
      </c>
      <c r="Q7" s="216" t="s">
        <v>3</v>
      </c>
      <c r="R7" s="216" t="s">
        <v>50</v>
      </c>
      <c r="S7" s="216" t="s">
        <v>51</v>
      </c>
      <c r="T7" s="216" t="s">
        <v>52</v>
      </c>
      <c r="U7" s="20" t="s">
        <v>53</v>
      </c>
      <c r="V7" s="56" t="s">
        <v>67</v>
      </c>
    </row>
    <row r="8" spans="2:22" x14ac:dyDescent="0.25">
      <c r="B8" s="5">
        <v>2023</v>
      </c>
      <c r="C8" s="6" t="s">
        <v>0</v>
      </c>
      <c r="D8" s="6">
        <v>448</v>
      </c>
      <c r="E8" s="6">
        <v>214</v>
      </c>
      <c r="F8" s="6">
        <v>334</v>
      </c>
      <c r="G8" s="6">
        <v>266</v>
      </c>
      <c r="H8" s="6">
        <v>133</v>
      </c>
      <c r="I8" s="6">
        <v>235</v>
      </c>
      <c r="J8" s="6">
        <v>113</v>
      </c>
      <c r="K8" s="6">
        <v>272</v>
      </c>
      <c r="L8" s="6">
        <v>298</v>
      </c>
      <c r="M8" s="6">
        <v>2648</v>
      </c>
      <c r="N8" s="6">
        <v>163</v>
      </c>
      <c r="O8" s="6">
        <v>153</v>
      </c>
      <c r="P8" s="6">
        <v>320</v>
      </c>
      <c r="Q8" s="6">
        <v>565</v>
      </c>
      <c r="R8" s="6">
        <v>242</v>
      </c>
      <c r="S8" s="6">
        <v>436</v>
      </c>
      <c r="T8" s="6">
        <v>136</v>
      </c>
      <c r="U8" s="69">
        <v>199</v>
      </c>
      <c r="V8" s="57">
        <f>SUM(D8:U8)</f>
        <v>7175</v>
      </c>
    </row>
    <row r="9" spans="2:22" x14ac:dyDescent="0.25">
      <c r="B9" s="8"/>
      <c r="C9" s="3" t="s">
        <v>1</v>
      </c>
      <c r="D9" s="59">
        <v>146</v>
      </c>
      <c r="E9" s="3">
        <v>120</v>
      </c>
      <c r="F9" s="3">
        <v>128</v>
      </c>
      <c r="G9" s="3">
        <v>100</v>
      </c>
      <c r="H9" s="3">
        <v>65</v>
      </c>
      <c r="I9" s="3">
        <v>106</v>
      </c>
      <c r="J9" s="3">
        <v>40</v>
      </c>
      <c r="K9" s="59">
        <v>130</v>
      </c>
      <c r="L9" s="3">
        <v>152</v>
      </c>
      <c r="M9" s="3">
        <v>1247</v>
      </c>
      <c r="N9" s="3">
        <v>90</v>
      </c>
      <c r="O9" s="3">
        <v>55</v>
      </c>
      <c r="P9" s="3">
        <v>142</v>
      </c>
      <c r="Q9" s="3">
        <v>254</v>
      </c>
      <c r="R9" s="3">
        <v>122</v>
      </c>
      <c r="S9" s="3">
        <v>194</v>
      </c>
      <c r="T9" s="59">
        <v>54</v>
      </c>
      <c r="U9" s="59">
        <v>70</v>
      </c>
      <c r="V9" s="58">
        <f>SUM(D9:U9)</f>
        <v>3215</v>
      </c>
    </row>
    <row r="10" spans="2:22" x14ac:dyDescent="0.25">
      <c r="B10" s="8"/>
      <c r="C10" s="3" t="s">
        <v>2</v>
      </c>
      <c r="D10" s="273">
        <f t="shared" ref="D10:G10" si="0">(D9/D8)*100</f>
        <v>32.589285714285715</v>
      </c>
      <c r="E10" s="274">
        <f t="shared" si="0"/>
        <v>56.074766355140184</v>
      </c>
      <c r="F10" s="275">
        <f t="shared" si="0"/>
        <v>38.323353293413177</v>
      </c>
      <c r="G10" s="275">
        <f t="shared" si="0"/>
        <v>37.593984962406012</v>
      </c>
      <c r="H10" s="274">
        <f t="shared" ref="H10:V10" si="1">(H9/H8)*100</f>
        <v>48.872180451127818</v>
      </c>
      <c r="I10" s="276">
        <f t="shared" si="1"/>
        <v>45.106382978723403</v>
      </c>
      <c r="J10" s="275">
        <f t="shared" si="1"/>
        <v>35.398230088495573</v>
      </c>
      <c r="K10" s="274">
        <f t="shared" si="1"/>
        <v>47.794117647058826</v>
      </c>
      <c r="L10" s="274">
        <f t="shared" si="1"/>
        <v>51.006711409395976</v>
      </c>
      <c r="M10" s="276">
        <f t="shared" si="1"/>
        <v>47.092145015105743</v>
      </c>
      <c r="N10" s="274">
        <f t="shared" si="1"/>
        <v>55.214723926380373</v>
      </c>
      <c r="O10" s="275">
        <f t="shared" si="1"/>
        <v>35.947712418300654</v>
      </c>
      <c r="P10" s="276">
        <f t="shared" si="1"/>
        <v>44.375</v>
      </c>
      <c r="Q10" s="276">
        <f t="shared" si="1"/>
        <v>44.955752212389385</v>
      </c>
      <c r="R10" s="274">
        <f t="shared" si="1"/>
        <v>50.413223140495866</v>
      </c>
      <c r="S10" s="276">
        <f t="shared" si="1"/>
        <v>44.4954128440367</v>
      </c>
      <c r="T10" s="275">
        <f t="shared" si="1"/>
        <v>39.705882352941174</v>
      </c>
      <c r="U10" s="275">
        <f t="shared" si="1"/>
        <v>35.175879396984925</v>
      </c>
      <c r="V10" s="277">
        <f t="shared" si="1"/>
        <v>44.808362369337978</v>
      </c>
    </row>
    <row r="11" spans="2:22" ht="43.5" customHeight="1" x14ac:dyDescent="0.25">
      <c r="B11" s="8"/>
      <c r="C11" s="38" t="s">
        <v>131</v>
      </c>
      <c r="D11" s="269">
        <f t="shared" ref="D11:U11" si="2">(D8*0.474)-D9</f>
        <v>66.351999999999975</v>
      </c>
      <c r="E11" s="270">
        <f t="shared" si="2"/>
        <v>-18.564000000000007</v>
      </c>
      <c r="F11" s="269">
        <f t="shared" si="2"/>
        <v>30.316000000000003</v>
      </c>
      <c r="G11" s="269">
        <f t="shared" si="2"/>
        <v>26.083999999999989</v>
      </c>
      <c r="H11" s="270">
        <f t="shared" si="2"/>
        <v>-1.9580000000000055</v>
      </c>
      <c r="I11" s="269">
        <f t="shared" si="2"/>
        <v>5.3900000000000006</v>
      </c>
      <c r="J11" s="269">
        <f t="shared" si="2"/>
        <v>13.561999999999998</v>
      </c>
      <c r="K11" s="270">
        <f t="shared" si="2"/>
        <v>-1.0720000000000027</v>
      </c>
      <c r="L11" s="270">
        <f t="shared" si="2"/>
        <v>-10.748000000000019</v>
      </c>
      <c r="M11" s="269">
        <f t="shared" si="2"/>
        <v>8.1520000000000437</v>
      </c>
      <c r="N11" s="270">
        <f t="shared" si="2"/>
        <v>-12.738</v>
      </c>
      <c r="O11" s="269">
        <f t="shared" si="2"/>
        <v>17.521999999999991</v>
      </c>
      <c r="P11" s="269">
        <f t="shared" si="2"/>
        <v>9.6800000000000068</v>
      </c>
      <c r="Q11" s="269">
        <f t="shared" si="2"/>
        <v>13.810000000000002</v>
      </c>
      <c r="R11" s="270">
        <f t="shared" si="2"/>
        <v>-7.2920000000000016</v>
      </c>
      <c r="S11" s="269">
        <f t="shared" si="2"/>
        <v>12.663999999999987</v>
      </c>
      <c r="T11" s="269">
        <f t="shared" si="2"/>
        <v>10.463999999999999</v>
      </c>
      <c r="U11" s="269">
        <f t="shared" si="2"/>
        <v>24.325999999999993</v>
      </c>
      <c r="V11" s="278">
        <f>SUM(D11:U11)</f>
        <v>185.94999999999996</v>
      </c>
    </row>
    <row r="12" spans="2:22" ht="92.25" customHeight="1" thickBot="1" x14ac:dyDescent="0.3">
      <c r="B12" s="10"/>
      <c r="C12" s="279" t="s">
        <v>166</v>
      </c>
      <c r="D12" s="280">
        <v>4</v>
      </c>
      <c r="E12" s="281">
        <v>0</v>
      </c>
      <c r="F12" s="280">
        <v>17</v>
      </c>
      <c r="G12" s="281">
        <v>0</v>
      </c>
      <c r="H12" s="281">
        <v>0</v>
      </c>
      <c r="I12" s="281">
        <v>0</v>
      </c>
      <c r="J12" s="281">
        <v>0</v>
      </c>
      <c r="K12" s="280">
        <v>23</v>
      </c>
      <c r="L12" s="281">
        <v>0</v>
      </c>
      <c r="M12" s="281">
        <v>0</v>
      </c>
      <c r="N12" s="281">
        <v>0</v>
      </c>
      <c r="O12" s="280">
        <v>16</v>
      </c>
      <c r="P12" s="280">
        <v>2</v>
      </c>
      <c r="Q12" s="281">
        <v>0</v>
      </c>
      <c r="R12" s="280">
        <v>5</v>
      </c>
      <c r="S12" s="281">
        <v>0</v>
      </c>
      <c r="T12" s="280">
        <v>2</v>
      </c>
      <c r="U12" s="280">
        <v>33</v>
      </c>
      <c r="V12" s="282">
        <v>102</v>
      </c>
    </row>
    <row r="13" spans="2:22" x14ac:dyDescent="0.25">
      <c r="B13" s="271">
        <v>2024</v>
      </c>
      <c r="C13" s="272" t="s">
        <v>0</v>
      </c>
      <c r="D13" s="263">
        <v>433</v>
      </c>
      <c r="E13" s="264">
        <v>195</v>
      </c>
      <c r="F13" s="264">
        <v>333</v>
      </c>
      <c r="G13" s="264">
        <v>263</v>
      </c>
      <c r="H13" s="264">
        <v>143</v>
      </c>
      <c r="I13" s="264">
        <v>236</v>
      </c>
      <c r="J13" s="264">
        <v>107</v>
      </c>
      <c r="K13" s="264">
        <v>275</v>
      </c>
      <c r="L13" s="265">
        <v>281</v>
      </c>
      <c r="M13" s="264">
        <v>2599</v>
      </c>
      <c r="N13" s="265">
        <v>149</v>
      </c>
      <c r="O13" s="266">
        <v>134</v>
      </c>
      <c r="P13" s="264">
        <v>285</v>
      </c>
      <c r="Q13" s="264">
        <v>551</v>
      </c>
      <c r="R13" s="264">
        <v>248</v>
      </c>
      <c r="S13" s="264">
        <v>431</v>
      </c>
      <c r="T13" s="264">
        <v>134</v>
      </c>
      <c r="U13" s="267">
        <v>189</v>
      </c>
      <c r="V13" s="268">
        <f>SUM(D13:U13)</f>
        <v>6986</v>
      </c>
    </row>
    <row r="14" spans="2:22" x14ac:dyDescent="0.25">
      <c r="B14" s="8"/>
      <c r="C14" s="9" t="s">
        <v>1</v>
      </c>
      <c r="D14" s="113">
        <v>132</v>
      </c>
      <c r="E14" s="78">
        <v>120</v>
      </c>
      <c r="F14" s="78">
        <v>128</v>
      </c>
      <c r="G14" s="78">
        <v>100</v>
      </c>
      <c r="H14" s="87">
        <v>95</v>
      </c>
      <c r="I14" s="78">
        <v>121</v>
      </c>
      <c r="J14" s="78">
        <v>40</v>
      </c>
      <c r="K14" s="87">
        <v>145</v>
      </c>
      <c r="L14" s="83">
        <v>151</v>
      </c>
      <c r="M14" s="78">
        <v>1292</v>
      </c>
      <c r="N14" s="83">
        <v>95</v>
      </c>
      <c r="O14" s="86">
        <v>55</v>
      </c>
      <c r="P14" s="78">
        <v>145</v>
      </c>
      <c r="Q14" s="78">
        <v>254</v>
      </c>
      <c r="R14" s="78">
        <v>122</v>
      </c>
      <c r="S14" s="78">
        <v>209</v>
      </c>
      <c r="T14" s="87">
        <v>54</v>
      </c>
      <c r="U14" s="87">
        <v>70</v>
      </c>
      <c r="V14" s="90">
        <f>SUM(D14:U14)</f>
        <v>3328</v>
      </c>
    </row>
    <row r="15" spans="2:22" x14ac:dyDescent="0.25">
      <c r="B15" s="72"/>
      <c r="C15" s="75" t="s">
        <v>2</v>
      </c>
      <c r="D15" s="114">
        <f t="shared" ref="D15:P15" si="3">(D14/D13)*100</f>
        <v>30.484988452655887</v>
      </c>
      <c r="E15" s="79">
        <f t="shared" si="3"/>
        <v>61.53846153846154</v>
      </c>
      <c r="F15" s="81">
        <f t="shared" si="3"/>
        <v>38.438438438438439</v>
      </c>
      <c r="G15" s="81">
        <f t="shared" si="3"/>
        <v>38.022813688212928</v>
      </c>
      <c r="H15" s="79">
        <f t="shared" si="3"/>
        <v>66.43356643356644</v>
      </c>
      <c r="I15" s="79">
        <f t="shared" si="3"/>
        <v>51.271186440677965</v>
      </c>
      <c r="J15" s="81">
        <f t="shared" si="3"/>
        <v>37.383177570093459</v>
      </c>
      <c r="K15" s="79">
        <f t="shared" si="3"/>
        <v>52.72727272727272</v>
      </c>
      <c r="L15" s="95">
        <f t="shared" si="3"/>
        <v>53.736654804270465</v>
      </c>
      <c r="M15" s="79">
        <f t="shared" si="3"/>
        <v>49.71142747210466</v>
      </c>
      <c r="N15" s="84">
        <f t="shared" si="3"/>
        <v>63.758389261744966</v>
      </c>
      <c r="O15" s="107">
        <f t="shared" si="3"/>
        <v>41.044776119402989</v>
      </c>
      <c r="P15" s="79">
        <f t="shared" si="3"/>
        <v>50.877192982456144</v>
      </c>
      <c r="Q15" s="99">
        <f>(Q14/Q13)*100</f>
        <v>46.098003629764065</v>
      </c>
      <c r="R15" s="79">
        <f t="shared" ref="R15:U15" si="4">(R14/R13)*100</f>
        <v>49.193548387096776</v>
      </c>
      <c r="S15" s="79">
        <f t="shared" si="4"/>
        <v>48.491879350348029</v>
      </c>
      <c r="T15" s="99">
        <f t="shared" si="4"/>
        <v>40.298507462686565</v>
      </c>
      <c r="U15" s="101">
        <f t="shared" si="4"/>
        <v>37.037037037037038</v>
      </c>
      <c r="V15" s="117">
        <f t="shared" ref="V15" si="5">(V14/V13)*100</f>
        <v>47.638133409676499</v>
      </c>
    </row>
    <row r="16" spans="2:22" ht="45.75" thickBot="1" x14ac:dyDescent="0.3">
      <c r="B16" s="72"/>
      <c r="C16" s="76" t="s">
        <v>131</v>
      </c>
      <c r="D16" s="91">
        <f>(D13*0.474)-D14</f>
        <v>73.24199999999999</v>
      </c>
      <c r="E16" s="94">
        <f t="shared" ref="E16:U16" si="6">(E13*0.474)-E14</f>
        <v>-27.570000000000007</v>
      </c>
      <c r="F16" s="91">
        <f t="shared" si="6"/>
        <v>29.841999999999985</v>
      </c>
      <c r="G16" s="91">
        <f t="shared" si="6"/>
        <v>24.661999999999992</v>
      </c>
      <c r="H16" s="94">
        <f t="shared" si="6"/>
        <v>-27.218000000000004</v>
      </c>
      <c r="I16" s="94">
        <f t="shared" si="6"/>
        <v>-9.1360000000000099</v>
      </c>
      <c r="J16" s="91">
        <f t="shared" si="6"/>
        <v>10.717999999999996</v>
      </c>
      <c r="K16" s="94">
        <f t="shared" si="6"/>
        <v>-14.650000000000006</v>
      </c>
      <c r="L16" s="94">
        <f t="shared" si="6"/>
        <v>-17.806000000000012</v>
      </c>
      <c r="M16" s="94">
        <f t="shared" si="6"/>
        <v>-60.074000000000069</v>
      </c>
      <c r="N16" s="94">
        <f t="shared" si="6"/>
        <v>-24.374000000000009</v>
      </c>
      <c r="O16" s="91">
        <f t="shared" si="6"/>
        <v>8.5159999999999982</v>
      </c>
      <c r="P16" s="94">
        <f t="shared" si="6"/>
        <v>-9.9099999999999966</v>
      </c>
      <c r="Q16" s="91">
        <f t="shared" si="6"/>
        <v>7.1739999999999782</v>
      </c>
      <c r="R16" s="94">
        <f t="shared" si="6"/>
        <v>-4.4480000000000075</v>
      </c>
      <c r="S16" s="94">
        <f t="shared" si="6"/>
        <v>-4.7060000000000173</v>
      </c>
      <c r="T16" s="91">
        <f t="shared" si="6"/>
        <v>9.5159999999999982</v>
      </c>
      <c r="U16" s="91">
        <f t="shared" si="6"/>
        <v>19.585999999999999</v>
      </c>
      <c r="V16" s="96">
        <f>SUM(D16:U16)</f>
        <v>-16.636000000000209</v>
      </c>
    </row>
    <row r="17" spans="2:22" x14ac:dyDescent="0.25">
      <c r="B17" s="5">
        <v>2025</v>
      </c>
      <c r="C17" s="7" t="s">
        <v>0</v>
      </c>
      <c r="D17" s="73">
        <v>408</v>
      </c>
      <c r="E17" s="77">
        <v>188</v>
      </c>
      <c r="F17" s="77">
        <v>319</v>
      </c>
      <c r="G17" s="77">
        <v>277</v>
      </c>
      <c r="H17" s="77">
        <v>137</v>
      </c>
      <c r="I17" s="77">
        <v>236</v>
      </c>
      <c r="J17" s="77">
        <v>109</v>
      </c>
      <c r="K17" s="77">
        <v>257</v>
      </c>
      <c r="L17" s="82">
        <v>298</v>
      </c>
      <c r="M17" s="77">
        <v>2629</v>
      </c>
      <c r="N17" s="82">
        <v>146</v>
      </c>
      <c r="O17" s="85">
        <v>134</v>
      </c>
      <c r="P17" s="77">
        <v>288</v>
      </c>
      <c r="Q17" s="77">
        <v>553</v>
      </c>
      <c r="R17" s="77">
        <v>261</v>
      </c>
      <c r="S17" s="77">
        <v>443</v>
      </c>
      <c r="T17" s="77">
        <v>133</v>
      </c>
      <c r="U17" s="88">
        <v>191</v>
      </c>
      <c r="V17" s="89">
        <f>SUM(D17:U17)</f>
        <v>7007</v>
      </c>
    </row>
    <row r="18" spans="2:22" x14ac:dyDescent="0.25">
      <c r="B18" s="8"/>
      <c r="C18" s="9" t="s">
        <v>1</v>
      </c>
      <c r="D18" s="74">
        <v>147</v>
      </c>
      <c r="E18" s="78">
        <v>120</v>
      </c>
      <c r="F18" s="78">
        <v>128</v>
      </c>
      <c r="G18" s="78">
        <v>100</v>
      </c>
      <c r="H18" s="87">
        <v>95</v>
      </c>
      <c r="I18" s="78">
        <v>136</v>
      </c>
      <c r="J18" s="78">
        <v>40</v>
      </c>
      <c r="K18" s="78">
        <v>145</v>
      </c>
      <c r="L18" s="83">
        <v>181</v>
      </c>
      <c r="M18" s="78">
        <v>1322</v>
      </c>
      <c r="N18" s="83">
        <v>95</v>
      </c>
      <c r="O18" s="86">
        <v>55</v>
      </c>
      <c r="P18" s="78">
        <v>145</v>
      </c>
      <c r="Q18" s="78">
        <v>254</v>
      </c>
      <c r="R18" s="78">
        <v>167</v>
      </c>
      <c r="S18" s="78">
        <v>239</v>
      </c>
      <c r="T18" s="87">
        <v>54</v>
      </c>
      <c r="U18" s="87">
        <v>80</v>
      </c>
      <c r="V18" s="90">
        <f>SUM(D18:U18)</f>
        <v>3503</v>
      </c>
    </row>
    <row r="19" spans="2:22" x14ac:dyDescent="0.25">
      <c r="B19" s="72"/>
      <c r="C19" s="75" t="s">
        <v>2</v>
      </c>
      <c r="D19" s="235">
        <f t="shared" ref="D19:P19" si="7">(D18/D17)*100</f>
        <v>36.029411764705884</v>
      </c>
      <c r="E19" s="79">
        <f t="shared" si="7"/>
        <v>63.829787234042556</v>
      </c>
      <c r="F19" s="99">
        <f t="shared" si="7"/>
        <v>40.125391849529777</v>
      </c>
      <c r="G19" s="81">
        <f t="shared" si="7"/>
        <v>36.101083032490976</v>
      </c>
      <c r="H19" s="79">
        <f t="shared" si="7"/>
        <v>69.34306569343066</v>
      </c>
      <c r="I19" s="79">
        <f t="shared" si="7"/>
        <v>57.627118644067799</v>
      </c>
      <c r="J19" s="81">
        <f t="shared" si="7"/>
        <v>36.697247706422019</v>
      </c>
      <c r="K19" s="79">
        <f t="shared" si="7"/>
        <v>56.420233463035018</v>
      </c>
      <c r="L19" s="84">
        <f t="shared" si="7"/>
        <v>60.738255033557046</v>
      </c>
      <c r="M19" s="79">
        <f t="shared" si="7"/>
        <v>50.2852795739825</v>
      </c>
      <c r="N19" s="84">
        <f t="shared" si="7"/>
        <v>65.06849315068493</v>
      </c>
      <c r="O19" s="107">
        <f t="shared" si="7"/>
        <v>41.044776119402989</v>
      </c>
      <c r="P19" s="79">
        <f t="shared" si="7"/>
        <v>50.347222222222221</v>
      </c>
      <c r="Q19" s="99">
        <f>(Q18/Q17)*100</f>
        <v>45.931283905967454</v>
      </c>
      <c r="R19" s="79">
        <f t="shared" ref="R19:U19" si="8">(R18/R17)*100</f>
        <v>63.984674329501914</v>
      </c>
      <c r="S19" s="79">
        <f t="shared" si="8"/>
        <v>53.950338600451467</v>
      </c>
      <c r="T19" s="99">
        <f t="shared" si="8"/>
        <v>40.601503759398497</v>
      </c>
      <c r="U19" s="244">
        <f t="shared" si="8"/>
        <v>41.8848167539267</v>
      </c>
      <c r="V19" s="117">
        <f t="shared" ref="V19" si="9">(V18/V17)*100</f>
        <v>49.992864278578566</v>
      </c>
    </row>
    <row r="20" spans="2:22" ht="45.75" thickBot="1" x14ac:dyDescent="0.3">
      <c r="B20" s="72"/>
      <c r="C20" s="76" t="s">
        <v>131</v>
      </c>
      <c r="D20" s="91">
        <f>(D17*0.474)-D18</f>
        <v>46.391999999999996</v>
      </c>
      <c r="E20" s="94">
        <f t="shared" ref="E20:U20" si="10">(E17*0.474)-E18</f>
        <v>-30.888000000000005</v>
      </c>
      <c r="F20" s="91">
        <f t="shared" si="10"/>
        <v>23.205999999999989</v>
      </c>
      <c r="G20" s="91">
        <f t="shared" si="10"/>
        <v>31.298000000000002</v>
      </c>
      <c r="H20" s="94">
        <f t="shared" si="10"/>
        <v>-30.061999999999998</v>
      </c>
      <c r="I20" s="94">
        <f t="shared" si="10"/>
        <v>-24.13600000000001</v>
      </c>
      <c r="J20" s="91">
        <f t="shared" si="10"/>
        <v>11.665999999999997</v>
      </c>
      <c r="K20" s="94">
        <f t="shared" si="10"/>
        <v>-23.182000000000002</v>
      </c>
      <c r="L20" s="94">
        <f t="shared" si="10"/>
        <v>-39.748000000000019</v>
      </c>
      <c r="M20" s="94">
        <f t="shared" si="10"/>
        <v>-75.854000000000042</v>
      </c>
      <c r="N20" s="94">
        <f t="shared" si="10"/>
        <v>-25.796000000000006</v>
      </c>
      <c r="O20" s="91">
        <f t="shared" si="10"/>
        <v>8.5159999999999982</v>
      </c>
      <c r="P20" s="94">
        <f t="shared" si="10"/>
        <v>-8.4879999999999995</v>
      </c>
      <c r="Q20" s="91">
        <f t="shared" si="10"/>
        <v>8.1220000000000141</v>
      </c>
      <c r="R20" s="94">
        <f t="shared" si="10"/>
        <v>-43.286000000000001</v>
      </c>
      <c r="S20" s="94">
        <f t="shared" si="10"/>
        <v>-29.018000000000001</v>
      </c>
      <c r="T20" s="91">
        <f t="shared" si="10"/>
        <v>9.0419999999999945</v>
      </c>
      <c r="U20" s="91">
        <f t="shared" si="10"/>
        <v>10.533999999999992</v>
      </c>
      <c r="V20" s="96">
        <f>SUM(D20:U20)</f>
        <v>-181.6820000000001</v>
      </c>
    </row>
    <row r="21" spans="2:22" x14ac:dyDescent="0.25">
      <c r="B21" s="5">
        <v>2026</v>
      </c>
      <c r="C21" s="7" t="s">
        <v>0</v>
      </c>
      <c r="D21" s="73">
        <v>403</v>
      </c>
      <c r="E21" s="77">
        <v>204</v>
      </c>
      <c r="F21" s="77">
        <v>319</v>
      </c>
      <c r="G21" s="77">
        <v>267</v>
      </c>
      <c r="H21" s="77">
        <v>146</v>
      </c>
      <c r="I21" s="77">
        <v>248</v>
      </c>
      <c r="J21" s="77">
        <v>111</v>
      </c>
      <c r="K21" s="77">
        <v>261</v>
      </c>
      <c r="L21" s="82">
        <v>298</v>
      </c>
      <c r="M21" s="77">
        <v>2742</v>
      </c>
      <c r="N21" s="82">
        <v>154</v>
      </c>
      <c r="O21" s="85">
        <v>150</v>
      </c>
      <c r="P21" s="77">
        <v>305</v>
      </c>
      <c r="Q21" s="77">
        <v>585</v>
      </c>
      <c r="R21" s="77">
        <v>270</v>
      </c>
      <c r="S21" s="77">
        <v>465</v>
      </c>
      <c r="T21" s="77">
        <v>138</v>
      </c>
      <c r="U21" s="88">
        <v>188</v>
      </c>
      <c r="V21" s="89">
        <f>SUM(D21:U21)</f>
        <v>7254</v>
      </c>
    </row>
    <row r="22" spans="2:22" x14ac:dyDescent="0.25">
      <c r="B22" s="8"/>
      <c r="C22" s="9" t="s">
        <v>1</v>
      </c>
      <c r="D22" s="74">
        <v>147</v>
      </c>
      <c r="E22" s="78">
        <v>110</v>
      </c>
      <c r="F22" s="78">
        <v>128</v>
      </c>
      <c r="G22" s="78">
        <v>100</v>
      </c>
      <c r="H22" s="87">
        <v>95</v>
      </c>
      <c r="I22" s="78">
        <v>166</v>
      </c>
      <c r="J22" s="78">
        <v>40</v>
      </c>
      <c r="K22" s="78">
        <v>145</v>
      </c>
      <c r="L22" s="83">
        <v>181</v>
      </c>
      <c r="M22" s="78">
        <v>1382</v>
      </c>
      <c r="N22" s="83">
        <v>95</v>
      </c>
      <c r="O22" s="86">
        <v>55</v>
      </c>
      <c r="P22" s="78">
        <v>145</v>
      </c>
      <c r="Q22" s="78">
        <v>269</v>
      </c>
      <c r="R22" s="78">
        <v>167</v>
      </c>
      <c r="S22" s="78">
        <v>254</v>
      </c>
      <c r="T22" s="87">
        <v>54</v>
      </c>
      <c r="U22" s="87">
        <v>110</v>
      </c>
      <c r="V22" s="90">
        <f>SUM(D22:U22)</f>
        <v>3643</v>
      </c>
    </row>
    <row r="23" spans="2:22" x14ac:dyDescent="0.25">
      <c r="B23" s="72"/>
      <c r="C23" s="75" t="s">
        <v>2</v>
      </c>
      <c r="D23" s="235">
        <f t="shared" ref="D23:P23" si="11">(D22/D21)*100</f>
        <v>36.476426799007442</v>
      </c>
      <c r="E23" s="79">
        <f t="shared" si="11"/>
        <v>53.921568627450981</v>
      </c>
      <c r="F23" s="99">
        <f t="shared" si="11"/>
        <v>40.125391849529777</v>
      </c>
      <c r="G23" s="81">
        <f t="shared" si="11"/>
        <v>37.453183520599254</v>
      </c>
      <c r="H23" s="79">
        <f t="shared" si="11"/>
        <v>65.06849315068493</v>
      </c>
      <c r="I23" s="79">
        <f t="shared" si="11"/>
        <v>66.935483870967744</v>
      </c>
      <c r="J23" s="81">
        <f t="shared" si="11"/>
        <v>36.036036036036037</v>
      </c>
      <c r="K23" s="79">
        <f t="shared" si="11"/>
        <v>55.555555555555557</v>
      </c>
      <c r="L23" s="84">
        <f t="shared" si="11"/>
        <v>60.738255033557046</v>
      </c>
      <c r="M23" s="79">
        <f t="shared" si="11"/>
        <v>50.401167031363968</v>
      </c>
      <c r="N23" s="84">
        <f t="shared" si="11"/>
        <v>61.688311688311693</v>
      </c>
      <c r="O23" s="106">
        <f t="shared" si="11"/>
        <v>36.666666666666664</v>
      </c>
      <c r="P23" s="79">
        <f t="shared" si="11"/>
        <v>47.540983606557376</v>
      </c>
      <c r="Q23" s="99">
        <f>(Q22/Q21)*100</f>
        <v>45.982905982905983</v>
      </c>
      <c r="R23" s="79">
        <f t="shared" ref="R23:U23" si="12">(R22/R21)*100</f>
        <v>61.851851851851848</v>
      </c>
      <c r="S23" s="79">
        <f t="shared" si="12"/>
        <v>54.623655913978496</v>
      </c>
      <c r="T23" s="81">
        <f t="shared" si="12"/>
        <v>39.130434782608695</v>
      </c>
      <c r="U23" s="102">
        <f t="shared" si="12"/>
        <v>58.51063829787234</v>
      </c>
      <c r="V23" s="117">
        <f t="shared" ref="V23" si="13">(V22/V21)*100</f>
        <v>50.220567962503452</v>
      </c>
    </row>
    <row r="24" spans="2:22" ht="45.75" thickBot="1" x14ac:dyDescent="0.3">
      <c r="B24" s="72"/>
      <c r="C24" s="76" t="s">
        <v>131</v>
      </c>
      <c r="D24" s="91">
        <f>(D21*0.474)-D22</f>
        <v>44.021999999999991</v>
      </c>
      <c r="E24" s="94">
        <f t="shared" ref="E24:U24" si="14">(E21*0.474)-E22</f>
        <v>-13.304000000000002</v>
      </c>
      <c r="F24" s="91">
        <f t="shared" si="14"/>
        <v>23.205999999999989</v>
      </c>
      <c r="G24" s="91">
        <f t="shared" si="14"/>
        <v>26.557999999999993</v>
      </c>
      <c r="H24" s="94">
        <f t="shared" si="14"/>
        <v>-25.796000000000006</v>
      </c>
      <c r="I24" s="94">
        <f t="shared" si="14"/>
        <v>-48.448000000000008</v>
      </c>
      <c r="J24" s="91">
        <f t="shared" si="14"/>
        <v>12.613999999999997</v>
      </c>
      <c r="K24" s="94">
        <f t="shared" si="14"/>
        <v>-21.286000000000001</v>
      </c>
      <c r="L24" s="94">
        <f t="shared" si="14"/>
        <v>-39.748000000000019</v>
      </c>
      <c r="M24" s="94">
        <f t="shared" si="14"/>
        <v>-82.292000000000144</v>
      </c>
      <c r="N24" s="94">
        <f t="shared" si="14"/>
        <v>-22.004000000000005</v>
      </c>
      <c r="O24" s="91">
        <f t="shared" si="14"/>
        <v>16.099999999999994</v>
      </c>
      <c r="P24" s="93">
        <f t="shared" si="14"/>
        <v>-0.43000000000000682</v>
      </c>
      <c r="Q24" s="91">
        <f t="shared" si="14"/>
        <v>8.2899999999999636</v>
      </c>
      <c r="R24" s="94">
        <f t="shared" si="14"/>
        <v>-39.02000000000001</v>
      </c>
      <c r="S24" s="94">
        <f t="shared" si="14"/>
        <v>-33.590000000000003</v>
      </c>
      <c r="T24" s="91">
        <f t="shared" si="14"/>
        <v>11.411999999999992</v>
      </c>
      <c r="U24" s="94">
        <f t="shared" si="14"/>
        <v>-20.888000000000005</v>
      </c>
      <c r="V24" s="96">
        <f>SUM(D24:U24)</f>
        <v>-204.6040000000003</v>
      </c>
    </row>
    <row r="25" spans="2:22" x14ac:dyDescent="0.25">
      <c r="B25" s="5">
        <v>2027</v>
      </c>
      <c r="C25" s="7" t="s">
        <v>0</v>
      </c>
      <c r="D25" s="73">
        <v>397</v>
      </c>
      <c r="E25" s="77">
        <v>204</v>
      </c>
      <c r="F25" s="77">
        <v>319</v>
      </c>
      <c r="G25" s="77">
        <v>267</v>
      </c>
      <c r="H25" s="77">
        <v>149</v>
      </c>
      <c r="I25" s="77">
        <v>244</v>
      </c>
      <c r="J25" s="77">
        <v>111</v>
      </c>
      <c r="K25" s="77">
        <v>261</v>
      </c>
      <c r="L25" s="82">
        <v>297</v>
      </c>
      <c r="M25" s="77">
        <v>2739</v>
      </c>
      <c r="N25" s="82">
        <v>154</v>
      </c>
      <c r="O25" s="85">
        <v>150</v>
      </c>
      <c r="P25" s="77">
        <v>301</v>
      </c>
      <c r="Q25" s="77">
        <v>585</v>
      </c>
      <c r="R25" s="77">
        <v>270</v>
      </c>
      <c r="S25" s="77">
        <v>465</v>
      </c>
      <c r="T25" s="77">
        <v>135</v>
      </c>
      <c r="U25" s="88">
        <v>186</v>
      </c>
      <c r="V25" s="89">
        <f>SUM(D25:U25)</f>
        <v>7234</v>
      </c>
    </row>
    <row r="26" spans="2:22" x14ac:dyDescent="0.25">
      <c r="B26" s="8"/>
      <c r="C26" s="9" t="s">
        <v>1</v>
      </c>
      <c r="D26" s="74">
        <v>162</v>
      </c>
      <c r="E26" s="78">
        <v>110</v>
      </c>
      <c r="F26" s="78">
        <v>128</v>
      </c>
      <c r="G26" s="78">
        <v>100</v>
      </c>
      <c r="H26" s="78">
        <v>95</v>
      </c>
      <c r="I26" s="78">
        <v>166</v>
      </c>
      <c r="J26" s="78">
        <v>40</v>
      </c>
      <c r="K26" s="78">
        <v>145</v>
      </c>
      <c r="L26" s="83">
        <v>181</v>
      </c>
      <c r="M26" s="78">
        <v>1382</v>
      </c>
      <c r="N26" s="83">
        <v>95</v>
      </c>
      <c r="O26" s="86">
        <v>55</v>
      </c>
      <c r="P26" s="78">
        <v>145</v>
      </c>
      <c r="Q26" s="78">
        <v>269</v>
      </c>
      <c r="R26" s="78">
        <v>167</v>
      </c>
      <c r="S26" s="78">
        <v>254</v>
      </c>
      <c r="T26" s="87">
        <v>54</v>
      </c>
      <c r="U26" s="87">
        <v>110</v>
      </c>
      <c r="V26" s="90">
        <f>SUM(D26:U26)</f>
        <v>3658</v>
      </c>
    </row>
    <row r="27" spans="2:22" x14ac:dyDescent="0.25">
      <c r="B27" s="72"/>
      <c r="C27" s="75" t="s">
        <v>2</v>
      </c>
      <c r="D27" s="97">
        <f t="shared" ref="D27:P27" si="15">(D26/D25)*100</f>
        <v>40.806045340050382</v>
      </c>
      <c r="E27" s="79">
        <f t="shared" si="15"/>
        <v>53.921568627450981</v>
      </c>
      <c r="F27" s="99">
        <f t="shared" si="15"/>
        <v>40.125391849529777</v>
      </c>
      <c r="G27" s="81">
        <f t="shared" si="15"/>
        <v>37.453183520599254</v>
      </c>
      <c r="H27" s="79">
        <f t="shared" si="15"/>
        <v>63.758389261744966</v>
      </c>
      <c r="I27" s="79">
        <f t="shared" si="15"/>
        <v>68.032786885245898</v>
      </c>
      <c r="J27" s="81">
        <f t="shared" si="15"/>
        <v>36.036036036036037</v>
      </c>
      <c r="K27" s="79">
        <f t="shared" si="15"/>
        <v>55.555555555555557</v>
      </c>
      <c r="L27" s="84">
        <f t="shared" si="15"/>
        <v>60.942760942760941</v>
      </c>
      <c r="M27" s="79">
        <f t="shared" si="15"/>
        <v>50.456370938298647</v>
      </c>
      <c r="N27" s="84">
        <f t="shared" si="15"/>
        <v>61.688311688311693</v>
      </c>
      <c r="O27" s="106">
        <f t="shared" si="15"/>
        <v>36.666666666666664</v>
      </c>
      <c r="P27" s="79">
        <f t="shared" si="15"/>
        <v>48.172757475083053</v>
      </c>
      <c r="Q27" s="99">
        <f>(Q26/Q25)*100</f>
        <v>45.982905982905983</v>
      </c>
      <c r="R27" s="79">
        <f t="shared" ref="R27:U27" si="16">(R26/R25)*100</f>
        <v>61.851851851851848</v>
      </c>
      <c r="S27" s="79">
        <f t="shared" si="16"/>
        <v>54.623655913978496</v>
      </c>
      <c r="T27" s="99">
        <f t="shared" si="16"/>
        <v>40</v>
      </c>
      <c r="U27" s="102">
        <f t="shared" si="16"/>
        <v>59.13978494623656</v>
      </c>
      <c r="V27" s="117">
        <f t="shared" ref="V27" si="17">(V26/V25)*100</f>
        <v>50.56676803981199</v>
      </c>
    </row>
    <row r="28" spans="2:22" ht="45.75" thickBot="1" x14ac:dyDescent="0.3">
      <c r="B28" s="72"/>
      <c r="C28" s="76" t="s">
        <v>131</v>
      </c>
      <c r="D28" s="91">
        <f>(D25*0.474)-D26</f>
        <v>26.177999999999997</v>
      </c>
      <c r="E28" s="94">
        <f t="shared" ref="E28:U28" si="18">(E25*0.474)-E26</f>
        <v>-13.304000000000002</v>
      </c>
      <c r="F28" s="91">
        <f t="shared" si="18"/>
        <v>23.205999999999989</v>
      </c>
      <c r="G28" s="91">
        <f t="shared" si="18"/>
        <v>26.557999999999993</v>
      </c>
      <c r="H28" s="94">
        <f t="shared" si="18"/>
        <v>-24.374000000000009</v>
      </c>
      <c r="I28" s="94">
        <f t="shared" si="18"/>
        <v>-50.344000000000008</v>
      </c>
      <c r="J28" s="91">
        <f t="shared" si="18"/>
        <v>12.613999999999997</v>
      </c>
      <c r="K28" s="94">
        <f t="shared" si="18"/>
        <v>-21.286000000000001</v>
      </c>
      <c r="L28" s="94">
        <f t="shared" si="18"/>
        <v>-40.222000000000008</v>
      </c>
      <c r="M28" s="94">
        <f t="shared" si="18"/>
        <v>-83.714000000000169</v>
      </c>
      <c r="N28" s="94">
        <f t="shared" si="18"/>
        <v>-22.004000000000005</v>
      </c>
      <c r="O28" s="91">
        <f t="shared" si="18"/>
        <v>16.099999999999994</v>
      </c>
      <c r="P28" s="94">
        <f t="shared" si="18"/>
        <v>-2.3259999999999934</v>
      </c>
      <c r="Q28" s="91">
        <f t="shared" si="18"/>
        <v>8.2899999999999636</v>
      </c>
      <c r="R28" s="94">
        <f t="shared" si="18"/>
        <v>-39.02000000000001</v>
      </c>
      <c r="S28" s="94">
        <f t="shared" si="18"/>
        <v>-33.590000000000003</v>
      </c>
      <c r="T28" s="91">
        <f t="shared" si="18"/>
        <v>9.9899999999999949</v>
      </c>
      <c r="U28" s="94">
        <f t="shared" si="18"/>
        <v>-21.835999999999999</v>
      </c>
      <c r="V28" s="96">
        <f>SUM(D28:U28)</f>
        <v>-229.08400000000029</v>
      </c>
    </row>
    <row r="29" spans="2:22" x14ac:dyDescent="0.25">
      <c r="B29" s="5">
        <v>2028</v>
      </c>
      <c r="C29" s="7" t="s">
        <v>0</v>
      </c>
      <c r="D29" s="73">
        <v>391</v>
      </c>
      <c r="E29" s="77">
        <v>204</v>
      </c>
      <c r="F29" s="77">
        <v>317</v>
      </c>
      <c r="G29" s="77">
        <v>267</v>
      </c>
      <c r="H29" s="77">
        <v>156</v>
      </c>
      <c r="I29" s="77">
        <v>242</v>
      </c>
      <c r="J29" s="77">
        <v>111</v>
      </c>
      <c r="K29" s="77">
        <v>259</v>
      </c>
      <c r="L29" s="82">
        <v>300</v>
      </c>
      <c r="M29" s="77">
        <v>2727</v>
      </c>
      <c r="N29" s="82">
        <v>153</v>
      </c>
      <c r="O29" s="85">
        <v>150</v>
      </c>
      <c r="P29" s="77">
        <v>300</v>
      </c>
      <c r="Q29" s="77">
        <v>585</v>
      </c>
      <c r="R29" s="77">
        <v>270</v>
      </c>
      <c r="S29" s="77">
        <v>465</v>
      </c>
      <c r="T29" s="77">
        <v>135</v>
      </c>
      <c r="U29" s="88">
        <v>183</v>
      </c>
      <c r="V29" s="89">
        <f>SUM(D29:U29)</f>
        <v>7215</v>
      </c>
    </row>
    <row r="30" spans="2:22" x14ac:dyDescent="0.25">
      <c r="B30" s="8"/>
      <c r="C30" s="9" t="s">
        <v>1</v>
      </c>
      <c r="D30" s="74">
        <v>162</v>
      </c>
      <c r="E30" s="78">
        <v>110</v>
      </c>
      <c r="F30" s="78">
        <v>128</v>
      </c>
      <c r="G30" s="78">
        <v>100</v>
      </c>
      <c r="H30" s="78">
        <v>95</v>
      </c>
      <c r="I30" s="78">
        <v>166</v>
      </c>
      <c r="J30" s="78">
        <v>40</v>
      </c>
      <c r="K30" s="78">
        <v>145</v>
      </c>
      <c r="L30" s="83">
        <v>181</v>
      </c>
      <c r="M30" s="78">
        <v>1382</v>
      </c>
      <c r="N30" s="83">
        <v>95</v>
      </c>
      <c r="O30" s="86">
        <v>55</v>
      </c>
      <c r="P30" s="78">
        <v>160</v>
      </c>
      <c r="Q30" s="78">
        <v>269</v>
      </c>
      <c r="R30" s="78">
        <v>167</v>
      </c>
      <c r="S30" s="78">
        <v>254</v>
      </c>
      <c r="T30" s="87">
        <v>54</v>
      </c>
      <c r="U30" s="87">
        <v>110</v>
      </c>
      <c r="V30" s="90">
        <f>SUM(D30:U30)</f>
        <v>3673</v>
      </c>
    </row>
    <row r="31" spans="2:22" x14ac:dyDescent="0.25">
      <c r="B31" s="72"/>
      <c r="C31" s="75" t="s">
        <v>2</v>
      </c>
      <c r="D31" s="97">
        <f t="shared" ref="D31:P31" si="19">(D30/D29)*100</f>
        <v>41.432225063938624</v>
      </c>
      <c r="E31" s="79">
        <f t="shared" si="19"/>
        <v>53.921568627450981</v>
      </c>
      <c r="F31" s="99">
        <f t="shared" si="19"/>
        <v>40.378548895899051</v>
      </c>
      <c r="G31" s="81">
        <f t="shared" si="19"/>
        <v>37.453183520599254</v>
      </c>
      <c r="H31" s="79">
        <f t="shared" si="19"/>
        <v>60.897435897435891</v>
      </c>
      <c r="I31" s="79">
        <f t="shared" si="19"/>
        <v>68.59504132231406</v>
      </c>
      <c r="J31" s="81">
        <f t="shared" si="19"/>
        <v>36.036036036036037</v>
      </c>
      <c r="K31" s="79">
        <f t="shared" si="19"/>
        <v>55.984555984555982</v>
      </c>
      <c r="L31" s="84">
        <f t="shared" si="19"/>
        <v>60.333333333333336</v>
      </c>
      <c r="M31" s="79">
        <f t="shared" si="19"/>
        <v>50.678401173450681</v>
      </c>
      <c r="N31" s="84">
        <f t="shared" si="19"/>
        <v>62.091503267973856</v>
      </c>
      <c r="O31" s="106">
        <f t="shared" si="19"/>
        <v>36.666666666666664</v>
      </c>
      <c r="P31" s="79">
        <f t="shared" si="19"/>
        <v>53.333333333333336</v>
      </c>
      <c r="Q31" s="99">
        <f>(Q30/Q29)*100</f>
        <v>45.982905982905983</v>
      </c>
      <c r="R31" s="79">
        <f t="shared" ref="R31:U31" si="20">(R30/R29)*100</f>
        <v>61.851851851851848</v>
      </c>
      <c r="S31" s="79">
        <f t="shared" si="20"/>
        <v>54.623655913978496</v>
      </c>
      <c r="T31" s="99">
        <f t="shared" si="20"/>
        <v>40</v>
      </c>
      <c r="U31" s="102">
        <f t="shared" si="20"/>
        <v>60.10928961748634</v>
      </c>
      <c r="V31" s="117">
        <f t="shared" ref="V31" si="21">(V30/V29)*100</f>
        <v>50.907830907830906</v>
      </c>
    </row>
    <row r="32" spans="2:22" ht="45.75" thickBot="1" x14ac:dyDescent="0.3">
      <c r="B32" s="72"/>
      <c r="C32" s="76" t="s">
        <v>131</v>
      </c>
      <c r="D32" s="91">
        <f>(D29*0.474)-D30</f>
        <v>23.334000000000003</v>
      </c>
      <c r="E32" s="94">
        <f t="shared" ref="E32:U32" si="22">(E29*0.474)-E30</f>
        <v>-13.304000000000002</v>
      </c>
      <c r="F32" s="91">
        <f t="shared" si="22"/>
        <v>22.257999999999981</v>
      </c>
      <c r="G32" s="91">
        <f t="shared" si="22"/>
        <v>26.557999999999993</v>
      </c>
      <c r="H32" s="94">
        <f t="shared" si="22"/>
        <v>-21.055999999999997</v>
      </c>
      <c r="I32" s="94">
        <f t="shared" si="22"/>
        <v>-51.292000000000002</v>
      </c>
      <c r="J32" s="91">
        <f t="shared" si="22"/>
        <v>12.613999999999997</v>
      </c>
      <c r="K32" s="94">
        <f t="shared" si="22"/>
        <v>-22.234000000000009</v>
      </c>
      <c r="L32" s="94">
        <f t="shared" si="22"/>
        <v>-38.800000000000011</v>
      </c>
      <c r="M32" s="94">
        <f t="shared" si="22"/>
        <v>-89.402000000000044</v>
      </c>
      <c r="N32" s="94">
        <f t="shared" si="22"/>
        <v>-22.478000000000009</v>
      </c>
      <c r="O32" s="91">
        <f t="shared" si="22"/>
        <v>16.099999999999994</v>
      </c>
      <c r="P32" s="94">
        <f t="shared" si="22"/>
        <v>-17.800000000000011</v>
      </c>
      <c r="Q32" s="91">
        <f t="shared" si="22"/>
        <v>8.2899999999999636</v>
      </c>
      <c r="R32" s="94">
        <f t="shared" si="22"/>
        <v>-39.02000000000001</v>
      </c>
      <c r="S32" s="94">
        <f t="shared" si="22"/>
        <v>-33.590000000000003</v>
      </c>
      <c r="T32" s="91">
        <f t="shared" si="22"/>
        <v>9.9899999999999949</v>
      </c>
      <c r="U32" s="94">
        <f t="shared" si="22"/>
        <v>-23.25800000000001</v>
      </c>
      <c r="V32" s="96">
        <f>SUM(D32:U32)</f>
        <v>-253.09000000000017</v>
      </c>
    </row>
    <row r="33" spans="2:22" x14ac:dyDescent="0.25">
      <c r="B33" s="5">
        <v>2029</v>
      </c>
      <c r="C33" s="7" t="s">
        <v>0</v>
      </c>
      <c r="D33" s="73">
        <v>389</v>
      </c>
      <c r="E33" s="77">
        <v>204</v>
      </c>
      <c r="F33" s="77">
        <v>315</v>
      </c>
      <c r="G33" s="77">
        <v>267</v>
      </c>
      <c r="H33" s="77">
        <v>163</v>
      </c>
      <c r="I33" s="77">
        <v>241</v>
      </c>
      <c r="J33" s="77">
        <v>111</v>
      </c>
      <c r="K33" s="77">
        <v>257</v>
      </c>
      <c r="L33" s="82">
        <v>302</v>
      </c>
      <c r="M33" s="77">
        <v>2714</v>
      </c>
      <c r="N33" s="82">
        <v>151</v>
      </c>
      <c r="O33" s="85">
        <v>150</v>
      </c>
      <c r="P33" s="77">
        <v>299</v>
      </c>
      <c r="Q33" s="77">
        <v>585</v>
      </c>
      <c r="R33" s="77">
        <v>270</v>
      </c>
      <c r="S33" s="77">
        <v>450</v>
      </c>
      <c r="T33" s="77">
        <v>135</v>
      </c>
      <c r="U33" s="88">
        <v>179</v>
      </c>
      <c r="V33" s="89">
        <f>SUM(D33:U33)</f>
        <v>7182</v>
      </c>
    </row>
    <row r="34" spans="2:22" x14ac:dyDescent="0.25">
      <c r="B34" s="8"/>
      <c r="C34" s="9" t="s">
        <v>1</v>
      </c>
      <c r="D34" s="74">
        <v>162</v>
      </c>
      <c r="E34" s="78">
        <v>110</v>
      </c>
      <c r="F34" s="78">
        <v>128</v>
      </c>
      <c r="G34" s="78">
        <v>100</v>
      </c>
      <c r="H34" s="78">
        <v>95</v>
      </c>
      <c r="I34" s="78">
        <v>166</v>
      </c>
      <c r="J34" s="78">
        <v>40</v>
      </c>
      <c r="K34" s="78">
        <v>145</v>
      </c>
      <c r="L34" s="83">
        <v>181</v>
      </c>
      <c r="M34" s="78">
        <v>1382</v>
      </c>
      <c r="N34" s="83">
        <v>95</v>
      </c>
      <c r="O34" s="86">
        <v>55</v>
      </c>
      <c r="P34" s="78">
        <v>160</v>
      </c>
      <c r="Q34" s="78">
        <v>269</v>
      </c>
      <c r="R34" s="78">
        <v>167</v>
      </c>
      <c r="S34" s="78">
        <v>254</v>
      </c>
      <c r="T34" s="87">
        <v>54</v>
      </c>
      <c r="U34" s="87">
        <v>110</v>
      </c>
      <c r="V34" s="90">
        <f>SUM(D34:U34)</f>
        <v>3673</v>
      </c>
    </row>
    <row r="35" spans="2:22" x14ac:dyDescent="0.25">
      <c r="B35" s="72"/>
      <c r="C35" s="75" t="s">
        <v>2</v>
      </c>
      <c r="D35" s="97">
        <f t="shared" ref="D35:P35" si="23">(D34/D33)*100</f>
        <v>41.645244215938305</v>
      </c>
      <c r="E35" s="79">
        <f t="shared" si="23"/>
        <v>53.921568627450981</v>
      </c>
      <c r="F35" s="99">
        <f t="shared" si="23"/>
        <v>40.634920634920633</v>
      </c>
      <c r="G35" s="81">
        <f t="shared" si="23"/>
        <v>37.453183520599254</v>
      </c>
      <c r="H35" s="79">
        <f t="shared" si="23"/>
        <v>58.282208588957054</v>
      </c>
      <c r="I35" s="79">
        <f t="shared" si="23"/>
        <v>68.879668049792528</v>
      </c>
      <c r="J35" s="81">
        <f t="shared" si="23"/>
        <v>36.036036036036037</v>
      </c>
      <c r="K35" s="79">
        <f t="shared" si="23"/>
        <v>56.420233463035018</v>
      </c>
      <c r="L35" s="84">
        <f t="shared" si="23"/>
        <v>59.933774834437081</v>
      </c>
      <c r="M35" s="79">
        <f t="shared" si="23"/>
        <v>50.921149594694185</v>
      </c>
      <c r="N35" s="84">
        <f t="shared" si="23"/>
        <v>62.913907284768214</v>
      </c>
      <c r="O35" s="106">
        <f t="shared" si="23"/>
        <v>36.666666666666664</v>
      </c>
      <c r="P35" s="79">
        <f t="shared" si="23"/>
        <v>53.511705685618729</v>
      </c>
      <c r="Q35" s="99">
        <f>(Q34/Q33)*100</f>
        <v>45.982905982905983</v>
      </c>
      <c r="R35" s="79">
        <f t="shared" ref="R35:U35" si="24">(R34/R33)*100</f>
        <v>61.851851851851848</v>
      </c>
      <c r="S35" s="79">
        <f t="shared" si="24"/>
        <v>56.444444444444443</v>
      </c>
      <c r="T35" s="99">
        <f t="shared" si="24"/>
        <v>40</v>
      </c>
      <c r="U35" s="102">
        <f t="shared" si="24"/>
        <v>61.452513966480446</v>
      </c>
      <c r="V35" s="117">
        <f t="shared" ref="V35" si="25">(V34/V33)*100</f>
        <v>51.14174324700641</v>
      </c>
    </row>
    <row r="36" spans="2:22" ht="45.75" thickBot="1" x14ac:dyDescent="0.3">
      <c r="B36" s="10"/>
      <c r="C36" s="76" t="s">
        <v>131</v>
      </c>
      <c r="D36" s="91">
        <f>(D33*0.474)-D34</f>
        <v>22.385999999999996</v>
      </c>
      <c r="E36" s="94">
        <f t="shared" ref="E36:U36" si="26">(E33*0.474)-E34</f>
        <v>-13.304000000000002</v>
      </c>
      <c r="F36" s="91">
        <f t="shared" si="26"/>
        <v>21.310000000000002</v>
      </c>
      <c r="G36" s="91">
        <f t="shared" si="26"/>
        <v>26.557999999999993</v>
      </c>
      <c r="H36" s="94">
        <f t="shared" si="26"/>
        <v>-17.738</v>
      </c>
      <c r="I36" s="94">
        <f t="shared" si="26"/>
        <v>-51.766000000000005</v>
      </c>
      <c r="J36" s="91">
        <f t="shared" si="26"/>
        <v>12.613999999999997</v>
      </c>
      <c r="K36" s="94">
        <f t="shared" si="26"/>
        <v>-23.182000000000002</v>
      </c>
      <c r="L36" s="94">
        <f t="shared" si="26"/>
        <v>-37.852000000000004</v>
      </c>
      <c r="M36" s="94">
        <f t="shared" si="26"/>
        <v>-95.564000000000078</v>
      </c>
      <c r="N36" s="94">
        <f t="shared" si="26"/>
        <v>-23.426000000000002</v>
      </c>
      <c r="O36" s="91">
        <f t="shared" si="26"/>
        <v>16.099999999999994</v>
      </c>
      <c r="P36" s="94">
        <f t="shared" si="26"/>
        <v>-18.274000000000001</v>
      </c>
      <c r="Q36" s="91">
        <f t="shared" si="26"/>
        <v>8.2899999999999636</v>
      </c>
      <c r="R36" s="94">
        <f t="shared" si="26"/>
        <v>-39.02000000000001</v>
      </c>
      <c r="S36" s="94">
        <f t="shared" si="26"/>
        <v>-40.700000000000017</v>
      </c>
      <c r="T36" s="91">
        <f t="shared" si="26"/>
        <v>9.9899999999999949</v>
      </c>
      <c r="U36" s="94">
        <f t="shared" si="26"/>
        <v>-25.154000000000011</v>
      </c>
      <c r="V36" s="96">
        <f>SUM(D36:U36)</f>
        <v>-268.7320000000002</v>
      </c>
    </row>
    <row r="38" spans="2:22" x14ac:dyDescent="0.25">
      <c r="P38" t="s">
        <v>83</v>
      </c>
    </row>
    <row r="39" spans="2:22" x14ac:dyDescent="0.25">
      <c r="I39" s="40" t="s">
        <v>65</v>
      </c>
      <c r="P39" s="42" t="s">
        <v>124</v>
      </c>
    </row>
    <row r="40" spans="2:22" x14ac:dyDescent="0.25">
      <c r="I40" s="40"/>
      <c r="P40" s="51" t="s">
        <v>125</v>
      </c>
      <c r="Q40" s="71"/>
    </row>
    <row r="41" spans="2:22" x14ac:dyDescent="0.25">
      <c r="P41" s="43" t="s">
        <v>85</v>
      </c>
    </row>
    <row r="42" spans="2:22" ht="45" x14ac:dyDescent="0.25">
      <c r="H42" s="41" t="s">
        <v>121</v>
      </c>
      <c r="I42" t="s">
        <v>122</v>
      </c>
      <c r="P42" s="44" t="s">
        <v>86</v>
      </c>
    </row>
    <row r="43" spans="2:22" x14ac:dyDescent="0.25">
      <c r="I43" t="s">
        <v>123</v>
      </c>
      <c r="P43" s="45" t="s">
        <v>66</v>
      </c>
    </row>
    <row r="46" spans="2:22" x14ac:dyDescent="0.25">
      <c r="B46" s="105" t="s">
        <v>69</v>
      </c>
      <c r="C46" s="105"/>
      <c r="D46" s="104"/>
      <c r="E46" s="104"/>
      <c r="F46" s="104"/>
    </row>
    <row r="47" spans="2:22" ht="15.75" thickBot="1" x14ac:dyDescent="0.3">
      <c r="B47" s="4"/>
      <c r="C47" s="4"/>
      <c r="D47" s="20" t="s">
        <v>37</v>
      </c>
      <c r="E47" s="20" t="s">
        <v>38</v>
      </c>
      <c r="F47" s="20" t="s">
        <v>40</v>
      </c>
      <c r="G47" s="20" t="s">
        <v>41</v>
      </c>
      <c r="H47" s="20" t="s">
        <v>42</v>
      </c>
      <c r="I47" s="20" t="s">
        <v>62</v>
      </c>
      <c r="J47" s="20" t="s">
        <v>44</v>
      </c>
      <c r="K47" s="20" t="s">
        <v>63</v>
      </c>
      <c r="L47" s="20" t="s">
        <v>10</v>
      </c>
      <c r="M47" s="20" t="s">
        <v>46</v>
      </c>
      <c r="N47" s="20" t="s">
        <v>64</v>
      </c>
      <c r="O47" s="20" t="s">
        <v>48</v>
      </c>
      <c r="P47" s="20" t="s">
        <v>49</v>
      </c>
      <c r="Q47" s="20" t="s">
        <v>3</v>
      </c>
      <c r="R47" s="20" t="s">
        <v>50</v>
      </c>
      <c r="S47" s="20" t="s">
        <v>51</v>
      </c>
      <c r="T47" s="20" t="s">
        <v>52</v>
      </c>
      <c r="U47" s="20" t="s">
        <v>53</v>
      </c>
      <c r="V47" s="56" t="s">
        <v>67</v>
      </c>
    </row>
    <row r="48" spans="2:22" x14ac:dyDescent="0.25">
      <c r="B48" s="5">
        <v>2023</v>
      </c>
      <c r="C48" s="7" t="s">
        <v>0</v>
      </c>
      <c r="D48" s="287">
        <v>544</v>
      </c>
      <c r="E48" s="6">
        <v>307</v>
      </c>
      <c r="F48" s="6">
        <v>426</v>
      </c>
      <c r="G48" s="6">
        <v>324</v>
      </c>
      <c r="H48" s="6">
        <v>180</v>
      </c>
      <c r="I48" s="6">
        <v>322</v>
      </c>
      <c r="J48" s="6">
        <v>147</v>
      </c>
      <c r="K48" s="6">
        <v>321</v>
      </c>
      <c r="L48" s="6">
        <v>379</v>
      </c>
      <c r="M48" s="6">
        <v>3249</v>
      </c>
      <c r="N48" s="6">
        <v>223</v>
      </c>
      <c r="O48" s="6">
        <v>192</v>
      </c>
      <c r="P48" s="6">
        <v>436</v>
      </c>
      <c r="Q48" s="6">
        <v>676</v>
      </c>
      <c r="R48" s="6">
        <v>279</v>
      </c>
      <c r="S48" s="6">
        <v>537</v>
      </c>
      <c r="T48" s="6">
        <v>200</v>
      </c>
      <c r="U48" s="69">
        <v>264</v>
      </c>
      <c r="V48" s="57">
        <f>SUM(D48:U48)</f>
        <v>9006</v>
      </c>
    </row>
    <row r="49" spans="2:22" x14ac:dyDescent="0.25">
      <c r="B49" s="8"/>
      <c r="C49" s="9" t="s">
        <v>1</v>
      </c>
      <c r="D49" s="288">
        <v>533</v>
      </c>
      <c r="E49" s="3">
        <v>405</v>
      </c>
      <c r="F49" s="3">
        <v>401</v>
      </c>
      <c r="G49" s="3">
        <v>293</v>
      </c>
      <c r="H49" s="3">
        <v>202</v>
      </c>
      <c r="I49" s="3">
        <v>261</v>
      </c>
      <c r="J49" s="3">
        <v>162</v>
      </c>
      <c r="K49" s="59">
        <v>333</v>
      </c>
      <c r="L49" s="3">
        <v>363</v>
      </c>
      <c r="M49" s="3">
        <v>2781</v>
      </c>
      <c r="N49" s="3">
        <v>216</v>
      </c>
      <c r="O49" s="3">
        <v>200</v>
      </c>
      <c r="P49" s="3">
        <v>436</v>
      </c>
      <c r="Q49" s="3">
        <v>660</v>
      </c>
      <c r="R49" s="3">
        <v>236</v>
      </c>
      <c r="S49" s="3">
        <v>522</v>
      </c>
      <c r="T49" s="59">
        <v>157</v>
      </c>
      <c r="U49" s="59">
        <v>254</v>
      </c>
      <c r="V49" s="58">
        <f>SUM(D49:U49)</f>
        <v>8415</v>
      </c>
    </row>
    <row r="50" spans="2:22" x14ac:dyDescent="0.25">
      <c r="B50" s="8"/>
      <c r="C50" s="9" t="s">
        <v>2</v>
      </c>
      <c r="D50" s="289">
        <f t="shared" ref="D50:P50" si="27">(D49/D48)*100</f>
        <v>97.97794117647058</v>
      </c>
      <c r="E50" s="274">
        <f t="shared" si="27"/>
        <v>131.92182410423453</v>
      </c>
      <c r="F50" s="275">
        <f t="shared" si="27"/>
        <v>94.131455399061039</v>
      </c>
      <c r="G50" s="275">
        <f t="shared" si="27"/>
        <v>90.432098765432102</v>
      </c>
      <c r="H50" s="274">
        <f t="shared" si="27"/>
        <v>112.22222222222223</v>
      </c>
      <c r="I50" s="273">
        <f t="shared" si="27"/>
        <v>81.055900621118013</v>
      </c>
      <c r="J50" s="274">
        <f t="shared" si="27"/>
        <v>110.20408163265304</v>
      </c>
      <c r="K50" s="274">
        <f t="shared" si="27"/>
        <v>103.73831775700934</v>
      </c>
      <c r="L50" s="275">
        <f t="shared" si="27"/>
        <v>95.778364116094977</v>
      </c>
      <c r="M50" s="273">
        <f t="shared" si="27"/>
        <v>85.59556786703601</v>
      </c>
      <c r="N50" s="276">
        <f t="shared" si="27"/>
        <v>96.860986547085204</v>
      </c>
      <c r="O50" s="274">
        <f t="shared" si="27"/>
        <v>104.16666666666667</v>
      </c>
      <c r="P50" s="274">
        <f t="shared" si="27"/>
        <v>100</v>
      </c>
      <c r="Q50" s="276">
        <f>(Q49/Q48)*100</f>
        <v>97.633136094674555</v>
      </c>
      <c r="R50" s="273">
        <f t="shared" ref="R50:V50" si="28">(R49/R48)*100</f>
        <v>84.587813620071685</v>
      </c>
      <c r="S50" s="276">
        <f t="shared" si="28"/>
        <v>97.206703910614522</v>
      </c>
      <c r="T50" s="284">
        <f t="shared" si="28"/>
        <v>78.5</v>
      </c>
      <c r="U50" s="276">
        <f t="shared" si="28"/>
        <v>96.212121212121218</v>
      </c>
      <c r="V50" s="286">
        <f t="shared" si="28"/>
        <v>93.437708194536967</v>
      </c>
    </row>
    <row r="51" spans="2:22" ht="45" x14ac:dyDescent="0.25">
      <c r="B51" s="8"/>
      <c r="C51" s="283" t="s">
        <v>84</v>
      </c>
      <c r="D51" s="290">
        <f>D48-D49</f>
        <v>11</v>
      </c>
      <c r="E51" s="270">
        <f t="shared" ref="E51:U51" si="29">E48-E49</f>
        <v>-98</v>
      </c>
      <c r="F51" s="269">
        <f t="shared" si="29"/>
        <v>25</v>
      </c>
      <c r="G51" s="269">
        <f t="shared" si="29"/>
        <v>31</v>
      </c>
      <c r="H51" s="270">
        <f t="shared" si="29"/>
        <v>-22</v>
      </c>
      <c r="I51" s="269">
        <f t="shared" si="29"/>
        <v>61</v>
      </c>
      <c r="J51" s="270">
        <f t="shared" si="29"/>
        <v>-15</v>
      </c>
      <c r="K51" s="270">
        <f t="shared" si="29"/>
        <v>-12</v>
      </c>
      <c r="L51" s="269">
        <f t="shared" si="29"/>
        <v>16</v>
      </c>
      <c r="M51" s="269">
        <f t="shared" si="29"/>
        <v>468</v>
      </c>
      <c r="N51" s="269">
        <f t="shared" si="29"/>
        <v>7</v>
      </c>
      <c r="O51" s="270">
        <f t="shared" si="29"/>
        <v>-8</v>
      </c>
      <c r="P51" s="285">
        <f t="shared" si="29"/>
        <v>0</v>
      </c>
      <c r="Q51" s="269">
        <f t="shared" si="29"/>
        <v>16</v>
      </c>
      <c r="R51" s="269">
        <f t="shared" si="29"/>
        <v>43</v>
      </c>
      <c r="S51" s="269">
        <f t="shared" si="29"/>
        <v>15</v>
      </c>
      <c r="T51" s="269">
        <f t="shared" si="29"/>
        <v>43</v>
      </c>
      <c r="U51" s="269">
        <f t="shared" si="29"/>
        <v>10</v>
      </c>
      <c r="V51" s="278">
        <f>SUM(D51:U51)</f>
        <v>591</v>
      </c>
    </row>
    <row r="52" spans="2:22" ht="90.75" thickBot="1" x14ac:dyDescent="0.3">
      <c r="B52" s="10"/>
      <c r="C52" s="76" t="s">
        <v>166</v>
      </c>
      <c r="D52" s="291">
        <v>6</v>
      </c>
      <c r="E52" s="281">
        <v>0</v>
      </c>
      <c r="F52" s="281">
        <v>0</v>
      </c>
      <c r="G52" s="281">
        <v>0</v>
      </c>
      <c r="H52" s="280">
        <v>3</v>
      </c>
      <c r="I52" s="280">
        <v>12</v>
      </c>
      <c r="J52" s="281">
        <v>0</v>
      </c>
      <c r="K52" s="280">
        <v>4</v>
      </c>
      <c r="L52" s="281">
        <v>0</v>
      </c>
      <c r="M52" s="281">
        <v>0</v>
      </c>
      <c r="N52" s="281">
        <v>0</v>
      </c>
      <c r="O52" s="280">
        <v>21</v>
      </c>
      <c r="P52" s="281">
        <v>0</v>
      </c>
      <c r="Q52" s="281">
        <v>0</v>
      </c>
      <c r="R52" s="280">
        <v>15</v>
      </c>
      <c r="S52" s="281">
        <v>0</v>
      </c>
      <c r="T52" s="281">
        <v>0</v>
      </c>
      <c r="U52" s="280">
        <v>3</v>
      </c>
      <c r="V52" s="282">
        <v>64</v>
      </c>
    </row>
    <row r="53" spans="2:22" x14ac:dyDescent="0.25">
      <c r="B53" s="271">
        <v>2024</v>
      </c>
      <c r="C53" s="272" t="s">
        <v>0</v>
      </c>
      <c r="D53" s="263">
        <v>528</v>
      </c>
      <c r="E53" s="264">
        <v>296</v>
      </c>
      <c r="F53" s="264">
        <v>407</v>
      </c>
      <c r="G53" s="264">
        <v>321</v>
      </c>
      <c r="H53" s="264">
        <v>172</v>
      </c>
      <c r="I53" s="264">
        <v>308</v>
      </c>
      <c r="J53" s="264">
        <v>151</v>
      </c>
      <c r="K53" s="264">
        <v>314</v>
      </c>
      <c r="L53" s="265">
        <v>392</v>
      </c>
      <c r="M53" s="264">
        <v>3278</v>
      </c>
      <c r="N53" s="265">
        <v>225</v>
      </c>
      <c r="O53" s="266">
        <v>208</v>
      </c>
      <c r="P53" s="264">
        <v>461</v>
      </c>
      <c r="Q53" s="264">
        <v>691</v>
      </c>
      <c r="R53" s="264">
        <v>284</v>
      </c>
      <c r="S53" s="264">
        <v>534</v>
      </c>
      <c r="T53" s="264">
        <v>189</v>
      </c>
      <c r="U53" s="267">
        <v>260</v>
      </c>
      <c r="V53" s="268">
        <f>SUM(D53:U53)</f>
        <v>9019</v>
      </c>
    </row>
    <row r="54" spans="2:22" x14ac:dyDescent="0.25">
      <c r="B54" s="8"/>
      <c r="C54" s="9" t="s">
        <v>1</v>
      </c>
      <c r="D54" s="113">
        <v>558</v>
      </c>
      <c r="E54" s="78">
        <v>405</v>
      </c>
      <c r="F54" s="78">
        <v>401</v>
      </c>
      <c r="G54" s="78">
        <v>293</v>
      </c>
      <c r="H54" s="87">
        <v>284</v>
      </c>
      <c r="I54" s="78">
        <v>306</v>
      </c>
      <c r="J54" s="78">
        <v>162</v>
      </c>
      <c r="K54" s="87">
        <v>333</v>
      </c>
      <c r="L54" s="83">
        <v>396</v>
      </c>
      <c r="M54" s="78">
        <v>2874</v>
      </c>
      <c r="N54" s="83">
        <v>241</v>
      </c>
      <c r="O54" s="86">
        <v>200</v>
      </c>
      <c r="P54" s="78">
        <v>454</v>
      </c>
      <c r="Q54" s="78">
        <v>650</v>
      </c>
      <c r="R54" s="78">
        <v>236</v>
      </c>
      <c r="S54" s="78">
        <v>522</v>
      </c>
      <c r="T54" s="87">
        <v>157</v>
      </c>
      <c r="U54" s="87">
        <v>254</v>
      </c>
      <c r="V54" s="90">
        <f>SUM(D54:U54)</f>
        <v>8726</v>
      </c>
    </row>
    <row r="55" spans="2:22" x14ac:dyDescent="0.25">
      <c r="B55" s="72"/>
      <c r="C55" s="75" t="s">
        <v>2</v>
      </c>
      <c r="D55" s="100">
        <f t="shared" ref="D55:P55" si="30">(D54/D53)*100</f>
        <v>105.68181818181819</v>
      </c>
      <c r="E55" s="79">
        <f t="shared" si="30"/>
        <v>136.82432432432432</v>
      </c>
      <c r="F55" s="99">
        <f t="shared" si="30"/>
        <v>98.525798525798521</v>
      </c>
      <c r="G55" s="81">
        <f t="shared" si="30"/>
        <v>91.27725856697819</v>
      </c>
      <c r="H55" s="79">
        <f t="shared" si="30"/>
        <v>165.11627906976744</v>
      </c>
      <c r="I55" s="99">
        <f t="shared" si="30"/>
        <v>99.350649350649363</v>
      </c>
      <c r="J55" s="79">
        <f t="shared" si="30"/>
        <v>107.28476821192052</v>
      </c>
      <c r="K55" s="79">
        <f t="shared" si="30"/>
        <v>106.05095541401275</v>
      </c>
      <c r="L55" s="84">
        <f t="shared" si="30"/>
        <v>101.0204081632653</v>
      </c>
      <c r="M55" s="80">
        <f t="shared" si="30"/>
        <v>87.675411836485665</v>
      </c>
      <c r="N55" s="84">
        <f t="shared" si="30"/>
        <v>107.11111111111111</v>
      </c>
      <c r="O55" s="106">
        <f t="shared" si="30"/>
        <v>96.15384615384616</v>
      </c>
      <c r="P55" s="99">
        <f t="shared" si="30"/>
        <v>98.481561822125812</v>
      </c>
      <c r="Q55" s="81">
        <f>(Q54/Q53)*100</f>
        <v>94.066570188133142</v>
      </c>
      <c r="R55" s="80">
        <f t="shared" ref="R55:V55" si="31">(R54/R53)*100</f>
        <v>83.098591549295776</v>
      </c>
      <c r="S55" s="99">
        <f t="shared" si="31"/>
        <v>97.752808988764045</v>
      </c>
      <c r="T55" s="80">
        <f t="shared" si="31"/>
        <v>83.068783068783063</v>
      </c>
      <c r="U55" s="244">
        <f t="shared" si="31"/>
        <v>97.692307692307693</v>
      </c>
      <c r="V55" s="116">
        <f t="shared" si="31"/>
        <v>96.751302805189042</v>
      </c>
    </row>
    <row r="56" spans="2:22" ht="45.75" thickBot="1" x14ac:dyDescent="0.3">
      <c r="B56" s="72"/>
      <c r="C56" s="76" t="s">
        <v>84</v>
      </c>
      <c r="D56" s="94">
        <f>D53-D54</f>
        <v>-30</v>
      </c>
      <c r="E56" s="94">
        <f t="shared" ref="E56:U56" si="32">E53-E54</f>
        <v>-109</v>
      </c>
      <c r="F56" s="91">
        <f t="shared" si="32"/>
        <v>6</v>
      </c>
      <c r="G56" s="91">
        <f t="shared" si="32"/>
        <v>28</v>
      </c>
      <c r="H56" s="94">
        <f t="shared" si="32"/>
        <v>-112</v>
      </c>
      <c r="I56" s="91">
        <f t="shared" si="32"/>
        <v>2</v>
      </c>
      <c r="J56" s="94">
        <f t="shared" si="32"/>
        <v>-11</v>
      </c>
      <c r="K56" s="94">
        <f t="shared" si="32"/>
        <v>-19</v>
      </c>
      <c r="L56" s="94">
        <f t="shared" si="32"/>
        <v>-4</v>
      </c>
      <c r="M56" s="91">
        <f t="shared" si="32"/>
        <v>404</v>
      </c>
      <c r="N56" s="94">
        <f t="shared" si="32"/>
        <v>-16</v>
      </c>
      <c r="O56" s="91">
        <f t="shared" si="32"/>
        <v>8</v>
      </c>
      <c r="P56" s="91">
        <f t="shared" si="32"/>
        <v>7</v>
      </c>
      <c r="Q56" s="91">
        <f t="shared" si="32"/>
        <v>41</v>
      </c>
      <c r="R56" s="91">
        <f t="shared" si="32"/>
        <v>48</v>
      </c>
      <c r="S56" s="91">
        <f t="shared" si="32"/>
        <v>12</v>
      </c>
      <c r="T56" s="91">
        <f t="shared" si="32"/>
        <v>32</v>
      </c>
      <c r="U56" s="91">
        <f t="shared" si="32"/>
        <v>6</v>
      </c>
      <c r="V56" s="92">
        <f>SUM(D56:U56)</f>
        <v>293</v>
      </c>
    </row>
    <row r="57" spans="2:22" x14ac:dyDescent="0.25">
      <c r="B57" s="5">
        <v>2025</v>
      </c>
      <c r="C57" s="7" t="s">
        <v>0</v>
      </c>
      <c r="D57" s="73">
        <v>532</v>
      </c>
      <c r="E57" s="77">
        <v>279</v>
      </c>
      <c r="F57" s="77">
        <v>401</v>
      </c>
      <c r="G57" s="77">
        <v>303</v>
      </c>
      <c r="H57" s="77">
        <v>174</v>
      </c>
      <c r="I57" s="77">
        <v>294</v>
      </c>
      <c r="J57" s="77">
        <v>145</v>
      </c>
      <c r="K57" s="77">
        <v>329</v>
      </c>
      <c r="L57" s="82">
        <v>367</v>
      </c>
      <c r="M57" s="77">
        <v>3219</v>
      </c>
      <c r="N57" s="82">
        <v>217</v>
      </c>
      <c r="O57" s="85">
        <v>200</v>
      </c>
      <c r="P57" s="77">
        <v>429</v>
      </c>
      <c r="Q57" s="77">
        <v>681</v>
      </c>
      <c r="R57" s="77">
        <v>283</v>
      </c>
      <c r="S57" s="77">
        <v>528</v>
      </c>
      <c r="T57" s="77">
        <v>176</v>
      </c>
      <c r="U57" s="88">
        <v>248</v>
      </c>
      <c r="V57" s="89">
        <f>SUM(D57:U57)</f>
        <v>8805</v>
      </c>
    </row>
    <row r="58" spans="2:22" x14ac:dyDescent="0.25">
      <c r="B58" s="8"/>
      <c r="C58" s="9" t="s">
        <v>1</v>
      </c>
      <c r="D58" s="113">
        <v>573</v>
      </c>
      <c r="E58" s="78">
        <v>380</v>
      </c>
      <c r="F58" s="78">
        <v>401</v>
      </c>
      <c r="G58" s="78">
        <v>293</v>
      </c>
      <c r="H58" s="87">
        <v>284</v>
      </c>
      <c r="I58" s="78">
        <v>306</v>
      </c>
      <c r="J58" s="78">
        <v>162</v>
      </c>
      <c r="K58" s="87">
        <v>333</v>
      </c>
      <c r="L58" s="83">
        <v>446</v>
      </c>
      <c r="M58" s="78">
        <v>2909</v>
      </c>
      <c r="N58" s="83">
        <v>241</v>
      </c>
      <c r="O58" s="86">
        <v>200</v>
      </c>
      <c r="P58" s="78">
        <v>469</v>
      </c>
      <c r="Q58" s="78">
        <v>650</v>
      </c>
      <c r="R58" s="78">
        <v>286</v>
      </c>
      <c r="S58" s="78">
        <v>515</v>
      </c>
      <c r="T58" s="87">
        <v>157</v>
      </c>
      <c r="U58" s="87">
        <v>254</v>
      </c>
      <c r="V58" s="90">
        <f>SUM(D58:U58)</f>
        <v>8859</v>
      </c>
    </row>
    <row r="59" spans="2:22" x14ac:dyDescent="0.25">
      <c r="B59" s="72"/>
      <c r="C59" s="75" t="s">
        <v>2</v>
      </c>
      <c r="D59" s="100">
        <f t="shared" ref="D59:P59" si="33">(D58/D57)*100</f>
        <v>107.70676691729324</v>
      </c>
      <c r="E59" s="79">
        <f t="shared" si="33"/>
        <v>136.20071684587813</v>
      </c>
      <c r="F59" s="79">
        <f t="shared" si="33"/>
        <v>100</v>
      </c>
      <c r="G59" s="99">
        <f t="shared" si="33"/>
        <v>96.699669966996709</v>
      </c>
      <c r="H59" s="79">
        <f t="shared" si="33"/>
        <v>163.2183908045977</v>
      </c>
      <c r="I59" s="79">
        <f t="shared" si="33"/>
        <v>104.08163265306123</v>
      </c>
      <c r="J59" s="79">
        <f t="shared" si="33"/>
        <v>111.72413793103448</v>
      </c>
      <c r="K59" s="79">
        <f t="shared" si="33"/>
        <v>101.21580547112461</v>
      </c>
      <c r="L59" s="84">
        <f t="shared" si="33"/>
        <v>121.5258855585831</v>
      </c>
      <c r="M59" s="81">
        <f t="shared" si="33"/>
        <v>90.369680024852443</v>
      </c>
      <c r="N59" s="84">
        <f t="shared" si="33"/>
        <v>111.05990783410138</v>
      </c>
      <c r="O59" s="98">
        <f t="shared" si="33"/>
        <v>100</v>
      </c>
      <c r="P59" s="79">
        <f t="shared" si="33"/>
        <v>109.32400932400932</v>
      </c>
      <c r="Q59" s="81">
        <f>(Q58/Q57)*100</f>
        <v>95.447870778267259</v>
      </c>
      <c r="R59" s="79">
        <f t="shared" ref="R59:V59" si="34">(R58/R57)*100</f>
        <v>101.0600706713781</v>
      </c>
      <c r="S59" s="99">
        <f t="shared" si="34"/>
        <v>97.537878787878782</v>
      </c>
      <c r="T59" s="80">
        <f t="shared" si="34"/>
        <v>89.204545454545453</v>
      </c>
      <c r="U59" s="102">
        <f t="shared" si="34"/>
        <v>102.41935483870968</v>
      </c>
      <c r="V59" s="117">
        <f t="shared" si="34"/>
        <v>100.61328790459967</v>
      </c>
    </row>
    <row r="60" spans="2:22" ht="45.75" thickBot="1" x14ac:dyDescent="0.3">
      <c r="B60" s="72"/>
      <c r="C60" s="76" t="s">
        <v>84</v>
      </c>
      <c r="D60" s="94">
        <f>D57-D58</f>
        <v>-41</v>
      </c>
      <c r="E60" s="94">
        <f t="shared" ref="E60:U60" si="35">E57-E58</f>
        <v>-101</v>
      </c>
      <c r="F60" s="94">
        <f t="shared" si="35"/>
        <v>0</v>
      </c>
      <c r="G60" s="91">
        <f t="shared" si="35"/>
        <v>10</v>
      </c>
      <c r="H60" s="94">
        <f t="shared" si="35"/>
        <v>-110</v>
      </c>
      <c r="I60" s="94">
        <f t="shared" si="35"/>
        <v>-12</v>
      </c>
      <c r="J60" s="94">
        <f t="shared" si="35"/>
        <v>-17</v>
      </c>
      <c r="K60" s="94">
        <f t="shared" si="35"/>
        <v>-4</v>
      </c>
      <c r="L60" s="94">
        <f t="shared" si="35"/>
        <v>-79</v>
      </c>
      <c r="M60" s="91">
        <f t="shared" si="35"/>
        <v>310</v>
      </c>
      <c r="N60" s="94">
        <f t="shared" si="35"/>
        <v>-24</v>
      </c>
      <c r="O60" s="93">
        <f t="shared" si="35"/>
        <v>0</v>
      </c>
      <c r="P60" s="94">
        <f t="shared" si="35"/>
        <v>-40</v>
      </c>
      <c r="Q60" s="91">
        <f t="shared" si="35"/>
        <v>31</v>
      </c>
      <c r="R60" s="94">
        <f t="shared" si="35"/>
        <v>-3</v>
      </c>
      <c r="S60" s="91">
        <f t="shared" si="35"/>
        <v>13</v>
      </c>
      <c r="T60" s="91">
        <f t="shared" si="35"/>
        <v>19</v>
      </c>
      <c r="U60" s="94">
        <f t="shared" si="35"/>
        <v>-6</v>
      </c>
      <c r="V60" s="96">
        <f>SUM(D60:U60)</f>
        <v>-54</v>
      </c>
    </row>
    <row r="61" spans="2:22" x14ac:dyDescent="0.25">
      <c r="B61" s="5">
        <v>2026</v>
      </c>
      <c r="C61" s="7" t="s">
        <v>0</v>
      </c>
      <c r="D61" s="73">
        <v>526</v>
      </c>
      <c r="E61" s="77">
        <v>253</v>
      </c>
      <c r="F61" s="77">
        <v>388</v>
      </c>
      <c r="G61" s="77">
        <v>310</v>
      </c>
      <c r="H61" s="77">
        <v>161</v>
      </c>
      <c r="I61" s="77">
        <v>276</v>
      </c>
      <c r="J61" s="77">
        <v>136</v>
      </c>
      <c r="K61" s="77">
        <v>320</v>
      </c>
      <c r="L61" s="82">
        <v>356</v>
      </c>
      <c r="M61" s="77">
        <v>3092</v>
      </c>
      <c r="N61" s="82">
        <v>195</v>
      </c>
      <c r="O61" s="85">
        <v>177</v>
      </c>
      <c r="P61" s="77">
        <v>381</v>
      </c>
      <c r="Q61" s="77">
        <v>656</v>
      </c>
      <c r="R61" s="77">
        <v>285</v>
      </c>
      <c r="S61" s="77">
        <v>519</v>
      </c>
      <c r="T61" s="77">
        <v>162</v>
      </c>
      <c r="U61" s="88">
        <v>240</v>
      </c>
      <c r="V61" s="89">
        <f>SUM(D61:U61)</f>
        <v>8433</v>
      </c>
    </row>
    <row r="62" spans="2:22" x14ac:dyDescent="0.25">
      <c r="B62" s="8"/>
      <c r="C62" s="9" t="s">
        <v>1</v>
      </c>
      <c r="D62" s="113">
        <v>573</v>
      </c>
      <c r="E62" s="78">
        <v>380</v>
      </c>
      <c r="F62" s="78">
        <v>401</v>
      </c>
      <c r="G62" s="78">
        <v>293</v>
      </c>
      <c r="H62" s="87">
        <v>284</v>
      </c>
      <c r="I62" s="78">
        <v>331</v>
      </c>
      <c r="J62" s="78">
        <v>162</v>
      </c>
      <c r="K62" s="87">
        <v>333</v>
      </c>
      <c r="L62" s="83">
        <v>446</v>
      </c>
      <c r="M62" s="78">
        <v>2934</v>
      </c>
      <c r="N62" s="83">
        <v>241</v>
      </c>
      <c r="O62" s="86">
        <v>200</v>
      </c>
      <c r="P62" s="78">
        <v>462</v>
      </c>
      <c r="Q62" s="78">
        <v>650</v>
      </c>
      <c r="R62" s="78">
        <v>286</v>
      </c>
      <c r="S62" s="78">
        <v>508</v>
      </c>
      <c r="T62" s="87">
        <v>157</v>
      </c>
      <c r="U62" s="87">
        <v>279</v>
      </c>
      <c r="V62" s="90">
        <f>SUM(D62:U62)</f>
        <v>8920</v>
      </c>
    </row>
    <row r="63" spans="2:22" x14ac:dyDescent="0.25">
      <c r="B63" s="72"/>
      <c r="C63" s="75" t="s">
        <v>2</v>
      </c>
      <c r="D63" s="100">
        <f t="shared" ref="D63:P63" si="36">(D62/D61)*100</f>
        <v>108.93536121673004</v>
      </c>
      <c r="E63" s="79">
        <f t="shared" si="36"/>
        <v>150.19762845849803</v>
      </c>
      <c r="F63" s="79">
        <f t="shared" si="36"/>
        <v>103.35051546391753</v>
      </c>
      <c r="G63" s="81">
        <f t="shared" si="36"/>
        <v>94.516129032258064</v>
      </c>
      <c r="H63" s="79">
        <f t="shared" si="36"/>
        <v>176.3975155279503</v>
      </c>
      <c r="I63" s="79">
        <f t="shared" si="36"/>
        <v>119.92753623188406</v>
      </c>
      <c r="J63" s="79">
        <f t="shared" si="36"/>
        <v>119.11764705882352</v>
      </c>
      <c r="K63" s="79">
        <f t="shared" si="36"/>
        <v>104.06249999999999</v>
      </c>
      <c r="L63" s="84">
        <f t="shared" si="36"/>
        <v>125.28089887640451</v>
      </c>
      <c r="M63" s="81">
        <f t="shared" si="36"/>
        <v>94.890038809831822</v>
      </c>
      <c r="N63" s="84">
        <f t="shared" si="36"/>
        <v>123.58974358974359</v>
      </c>
      <c r="O63" s="98">
        <f t="shared" si="36"/>
        <v>112.99435028248588</v>
      </c>
      <c r="P63" s="79">
        <f t="shared" si="36"/>
        <v>121.25984251968505</v>
      </c>
      <c r="Q63" s="99">
        <f>(Q62/Q61)*100</f>
        <v>99.08536585365853</v>
      </c>
      <c r="R63" s="79">
        <f t="shared" ref="R63:V63" si="37">(R62/R61)*100</f>
        <v>100.35087719298245</v>
      </c>
      <c r="S63" s="99">
        <f t="shared" si="37"/>
        <v>97.880539499036615</v>
      </c>
      <c r="T63" s="99">
        <f t="shared" si="37"/>
        <v>96.913580246913583</v>
      </c>
      <c r="U63" s="102">
        <f t="shared" si="37"/>
        <v>116.25000000000001</v>
      </c>
      <c r="V63" s="117">
        <f t="shared" si="37"/>
        <v>105.77493181548678</v>
      </c>
    </row>
    <row r="64" spans="2:22" ht="45.75" thickBot="1" x14ac:dyDescent="0.3">
      <c r="B64" s="72"/>
      <c r="C64" s="76" t="s">
        <v>84</v>
      </c>
      <c r="D64" s="94">
        <f>D61-D62</f>
        <v>-47</v>
      </c>
      <c r="E64" s="94">
        <f t="shared" ref="E64:U64" si="38">E61-E62</f>
        <v>-127</v>
      </c>
      <c r="F64" s="94">
        <f t="shared" si="38"/>
        <v>-13</v>
      </c>
      <c r="G64" s="91">
        <f t="shared" si="38"/>
        <v>17</v>
      </c>
      <c r="H64" s="94">
        <f t="shared" si="38"/>
        <v>-123</v>
      </c>
      <c r="I64" s="94">
        <f t="shared" si="38"/>
        <v>-55</v>
      </c>
      <c r="J64" s="94">
        <f t="shared" si="38"/>
        <v>-26</v>
      </c>
      <c r="K64" s="94">
        <f t="shared" si="38"/>
        <v>-13</v>
      </c>
      <c r="L64" s="94">
        <f t="shared" si="38"/>
        <v>-90</v>
      </c>
      <c r="M64" s="91">
        <f t="shared" si="38"/>
        <v>158</v>
      </c>
      <c r="N64" s="94">
        <f t="shared" si="38"/>
        <v>-46</v>
      </c>
      <c r="O64" s="94">
        <f t="shared" si="38"/>
        <v>-23</v>
      </c>
      <c r="P64" s="94">
        <f t="shared" si="38"/>
        <v>-81</v>
      </c>
      <c r="Q64" s="91">
        <f t="shared" si="38"/>
        <v>6</v>
      </c>
      <c r="R64" s="94">
        <f t="shared" si="38"/>
        <v>-1</v>
      </c>
      <c r="S64" s="91">
        <f t="shared" si="38"/>
        <v>11</v>
      </c>
      <c r="T64" s="91">
        <f t="shared" si="38"/>
        <v>5</v>
      </c>
      <c r="U64" s="94">
        <f t="shared" si="38"/>
        <v>-39</v>
      </c>
      <c r="V64" s="96">
        <f>SUM(D64:U64)</f>
        <v>-487</v>
      </c>
    </row>
    <row r="65" spans="2:22" x14ac:dyDescent="0.25">
      <c r="B65" s="5">
        <v>2027</v>
      </c>
      <c r="C65" s="7" t="s">
        <v>0</v>
      </c>
      <c r="D65" s="73">
        <v>509</v>
      </c>
      <c r="E65" s="77">
        <v>239</v>
      </c>
      <c r="F65" s="77">
        <v>387</v>
      </c>
      <c r="G65" s="77">
        <v>309</v>
      </c>
      <c r="H65" s="77">
        <v>163</v>
      </c>
      <c r="I65" s="77">
        <v>278</v>
      </c>
      <c r="J65" s="77">
        <v>129</v>
      </c>
      <c r="K65" s="77">
        <v>317</v>
      </c>
      <c r="L65" s="82">
        <v>339</v>
      </c>
      <c r="M65" s="77">
        <v>3080</v>
      </c>
      <c r="N65" s="82">
        <v>182</v>
      </c>
      <c r="O65" s="85">
        <v>169</v>
      </c>
      <c r="P65" s="77">
        <v>354</v>
      </c>
      <c r="Q65" s="77">
        <v>656</v>
      </c>
      <c r="R65" s="77">
        <v>290</v>
      </c>
      <c r="S65" s="77">
        <v>509</v>
      </c>
      <c r="T65" s="77">
        <v>159</v>
      </c>
      <c r="U65" s="88">
        <v>226</v>
      </c>
      <c r="V65" s="89">
        <f>SUM(D65:U65)</f>
        <v>8295</v>
      </c>
    </row>
    <row r="66" spans="2:22" x14ac:dyDescent="0.25">
      <c r="B66" s="8"/>
      <c r="C66" s="9" t="s">
        <v>1</v>
      </c>
      <c r="D66" s="113">
        <v>603</v>
      </c>
      <c r="E66" s="78">
        <v>380</v>
      </c>
      <c r="F66" s="78">
        <v>401</v>
      </c>
      <c r="G66" s="78">
        <v>293</v>
      </c>
      <c r="H66" s="87">
        <v>284</v>
      </c>
      <c r="I66" s="78">
        <v>331</v>
      </c>
      <c r="J66" s="78">
        <v>162</v>
      </c>
      <c r="K66" s="87">
        <v>333</v>
      </c>
      <c r="L66" s="83">
        <v>446</v>
      </c>
      <c r="M66" s="78">
        <v>2934</v>
      </c>
      <c r="N66" s="83">
        <v>241</v>
      </c>
      <c r="O66" s="86">
        <v>200</v>
      </c>
      <c r="P66" s="78">
        <v>462</v>
      </c>
      <c r="Q66" s="78">
        <v>650</v>
      </c>
      <c r="R66" s="78">
        <v>286</v>
      </c>
      <c r="S66" s="78">
        <v>508</v>
      </c>
      <c r="T66" s="87">
        <v>157</v>
      </c>
      <c r="U66" s="87">
        <v>279</v>
      </c>
      <c r="V66" s="90">
        <f>SUM(D66:U66)</f>
        <v>8950</v>
      </c>
    </row>
    <row r="67" spans="2:22" x14ac:dyDescent="0.25">
      <c r="B67" s="72"/>
      <c r="C67" s="75" t="s">
        <v>2</v>
      </c>
      <c r="D67" s="100">
        <f t="shared" ref="D67:P67" si="39">(D66/D65)*100</f>
        <v>118.46758349705304</v>
      </c>
      <c r="E67" s="79">
        <f t="shared" si="39"/>
        <v>158.99581589958157</v>
      </c>
      <c r="F67" s="79">
        <f t="shared" si="39"/>
        <v>103.61757105943153</v>
      </c>
      <c r="G67" s="81">
        <f t="shared" si="39"/>
        <v>94.822006472491907</v>
      </c>
      <c r="H67" s="79">
        <f t="shared" si="39"/>
        <v>174.23312883435582</v>
      </c>
      <c r="I67" s="79">
        <f t="shared" si="39"/>
        <v>119.06474820143885</v>
      </c>
      <c r="J67" s="79">
        <f t="shared" si="39"/>
        <v>125.58139534883721</v>
      </c>
      <c r="K67" s="79">
        <f t="shared" si="39"/>
        <v>105.04731861198738</v>
      </c>
      <c r="L67" s="84">
        <f t="shared" si="39"/>
        <v>131.56342182890853</v>
      </c>
      <c r="M67" s="81">
        <f t="shared" si="39"/>
        <v>95.259740259740255</v>
      </c>
      <c r="N67" s="84">
        <f t="shared" si="39"/>
        <v>132.41758241758242</v>
      </c>
      <c r="O67" s="98">
        <f t="shared" si="39"/>
        <v>118.34319526627219</v>
      </c>
      <c r="P67" s="79">
        <f t="shared" si="39"/>
        <v>130.5084745762712</v>
      </c>
      <c r="Q67" s="99">
        <f>(Q66/Q65)*100</f>
        <v>99.08536585365853</v>
      </c>
      <c r="R67" s="99">
        <f t="shared" ref="R67:V67" si="40">(R66/R65)*100</f>
        <v>98.620689655172413</v>
      </c>
      <c r="S67" s="99">
        <f t="shared" si="40"/>
        <v>99.803536345776038</v>
      </c>
      <c r="T67" s="99">
        <f t="shared" si="40"/>
        <v>98.742138364779876</v>
      </c>
      <c r="U67" s="102">
        <f t="shared" si="40"/>
        <v>123.45132743362832</v>
      </c>
      <c r="V67" s="117">
        <f t="shared" si="40"/>
        <v>107.8963230861965</v>
      </c>
    </row>
    <row r="68" spans="2:22" ht="45.75" thickBot="1" x14ac:dyDescent="0.3">
      <c r="B68" s="72"/>
      <c r="C68" s="76" t="s">
        <v>84</v>
      </c>
      <c r="D68" s="94">
        <f>D65-D66</f>
        <v>-94</v>
      </c>
      <c r="E68" s="94">
        <f t="shared" ref="E68:U68" si="41">E65-E66</f>
        <v>-141</v>
      </c>
      <c r="F68" s="94">
        <f t="shared" si="41"/>
        <v>-14</v>
      </c>
      <c r="G68" s="91">
        <f t="shared" si="41"/>
        <v>16</v>
      </c>
      <c r="H68" s="94">
        <f t="shared" si="41"/>
        <v>-121</v>
      </c>
      <c r="I68" s="94">
        <f t="shared" si="41"/>
        <v>-53</v>
      </c>
      <c r="J68" s="94">
        <f t="shared" si="41"/>
        <v>-33</v>
      </c>
      <c r="K68" s="94">
        <f t="shared" si="41"/>
        <v>-16</v>
      </c>
      <c r="L68" s="94">
        <f t="shared" si="41"/>
        <v>-107</v>
      </c>
      <c r="M68" s="91">
        <f t="shared" si="41"/>
        <v>146</v>
      </c>
      <c r="N68" s="94">
        <f t="shared" si="41"/>
        <v>-59</v>
      </c>
      <c r="O68" s="94">
        <f t="shared" si="41"/>
        <v>-31</v>
      </c>
      <c r="P68" s="94">
        <f t="shared" si="41"/>
        <v>-108</v>
      </c>
      <c r="Q68" s="91">
        <f t="shared" si="41"/>
        <v>6</v>
      </c>
      <c r="R68" s="91">
        <f t="shared" si="41"/>
        <v>4</v>
      </c>
      <c r="S68" s="91">
        <f t="shared" si="41"/>
        <v>1</v>
      </c>
      <c r="T68" s="91">
        <f t="shared" si="41"/>
        <v>2</v>
      </c>
      <c r="U68" s="94">
        <f t="shared" si="41"/>
        <v>-53</v>
      </c>
      <c r="V68" s="96">
        <f>SUM(D68:U68)</f>
        <v>-655</v>
      </c>
    </row>
    <row r="69" spans="2:22" x14ac:dyDescent="0.25">
      <c r="B69" s="5">
        <v>2028</v>
      </c>
      <c r="C69" s="7" t="s">
        <v>0</v>
      </c>
      <c r="D69" s="73">
        <v>488</v>
      </c>
      <c r="E69" s="77">
        <v>226</v>
      </c>
      <c r="F69" s="77">
        <v>380</v>
      </c>
      <c r="G69" s="77">
        <v>315</v>
      </c>
      <c r="H69" s="77">
        <v>164</v>
      </c>
      <c r="I69" s="77">
        <v>277</v>
      </c>
      <c r="J69" s="77">
        <v>127</v>
      </c>
      <c r="K69" s="77">
        <v>310</v>
      </c>
      <c r="L69" s="82">
        <v>339</v>
      </c>
      <c r="M69" s="77">
        <v>3073</v>
      </c>
      <c r="N69" s="82">
        <v>173</v>
      </c>
      <c r="O69" s="85">
        <v>159</v>
      </c>
      <c r="P69" s="77">
        <v>337</v>
      </c>
      <c r="Q69" s="77">
        <v>650</v>
      </c>
      <c r="R69" s="77">
        <v>300</v>
      </c>
      <c r="S69" s="77">
        <v>512</v>
      </c>
      <c r="T69" s="77">
        <v>157</v>
      </c>
      <c r="U69" s="88">
        <v>222</v>
      </c>
      <c r="V69" s="89">
        <f>SUM(D69:U69)</f>
        <v>8209</v>
      </c>
    </row>
    <row r="70" spans="2:22" x14ac:dyDescent="0.25">
      <c r="B70" s="8"/>
      <c r="C70" s="9" t="s">
        <v>1</v>
      </c>
      <c r="D70" s="113">
        <v>603</v>
      </c>
      <c r="E70" s="78">
        <v>380</v>
      </c>
      <c r="F70" s="78">
        <v>401</v>
      </c>
      <c r="G70" s="78">
        <v>293</v>
      </c>
      <c r="H70" s="87">
        <v>284</v>
      </c>
      <c r="I70" s="78">
        <v>331</v>
      </c>
      <c r="J70" s="78">
        <v>162</v>
      </c>
      <c r="K70" s="87">
        <v>333</v>
      </c>
      <c r="L70" s="83">
        <v>446</v>
      </c>
      <c r="M70" s="78">
        <v>2934</v>
      </c>
      <c r="N70" s="83">
        <v>241</v>
      </c>
      <c r="O70" s="86">
        <v>200</v>
      </c>
      <c r="P70" s="78">
        <v>480</v>
      </c>
      <c r="Q70" s="78">
        <v>650</v>
      </c>
      <c r="R70" s="78">
        <v>286</v>
      </c>
      <c r="S70" s="78">
        <v>508</v>
      </c>
      <c r="T70" s="87">
        <v>157</v>
      </c>
      <c r="U70" s="87">
        <v>279</v>
      </c>
      <c r="V70" s="90">
        <f>SUM(D70:U70)</f>
        <v>8968</v>
      </c>
    </row>
    <row r="71" spans="2:22" x14ac:dyDescent="0.25">
      <c r="B71" s="72"/>
      <c r="C71" s="75" t="s">
        <v>2</v>
      </c>
      <c r="D71" s="100">
        <f t="shared" ref="D71:P71" si="42">(D70/D69)*100</f>
        <v>123.5655737704918</v>
      </c>
      <c r="E71" s="79">
        <f t="shared" si="42"/>
        <v>168.14159292035399</v>
      </c>
      <c r="F71" s="79">
        <f t="shared" si="42"/>
        <v>105.52631578947368</v>
      </c>
      <c r="G71" s="81">
        <f t="shared" si="42"/>
        <v>93.015873015873012</v>
      </c>
      <c r="H71" s="79">
        <f t="shared" si="42"/>
        <v>173.17073170731706</v>
      </c>
      <c r="I71" s="79">
        <f t="shared" si="42"/>
        <v>119.49458483754513</v>
      </c>
      <c r="J71" s="79">
        <f t="shared" si="42"/>
        <v>127.55905511811024</v>
      </c>
      <c r="K71" s="79">
        <f t="shared" si="42"/>
        <v>107.41935483870968</v>
      </c>
      <c r="L71" s="84">
        <f t="shared" si="42"/>
        <v>131.56342182890853</v>
      </c>
      <c r="M71" s="81">
        <f t="shared" si="42"/>
        <v>95.476732834363816</v>
      </c>
      <c r="N71" s="84">
        <f t="shared" si="42"/>
        <v>139.30635838150289</v>
      </c>
      <c r="O71" s="98">
        <f t="shared" si="42"/>
        <v>125.78616352201257</v>
      </c>
      <c r="P71" s="79">
        <f t="shared" si="42"/>
        <v>142.433234421365</v>
      </c>
      <c r="Q71" s="79">
        <f>(Q70/Q69)*100</f>
        <v>100</v>
      </c>
      <c r="R71" s="81">
        <f t="shared" ref="R71:V71" si="43">(R70/R69)*100</f>
        <v>95.333333333333343</v>
      </c>
      <c r="S71" s="99">
        <f t="shared" si="43"/>
        <v>99.21875</v>
      </c>
      <c r="T71" s="79">
        <f t="shared" si="43"/>
        <v>100</v>
      </c>
      <c r="U71" s="102">
        <f t="shared" si="43"/>
        <v>125.67567567567568</v>
      </c>
      <c r="V71" s="117">
        <f t="shared" si="43"/>
        <v>109.24594956754781</v>
      </c>
    </row>
    <row r="72" spans="2:22" ht="45.75" thickBot="1" x14ac:dyDescent="0.3">
      <c r="B72" s="72"/>
      <c r="C72" s="76" t="s">
        <v>84</v>
      </c>
      <c r="D72" s="94">
        <f>D69-D70</f>
        <v>-115</v>
      </c>
      <c r="E72" s="94">
        <f t="shared" ref="E72:U72" si="44">E69-E70</f>
        <v>-154</v>
      </c>
      <c r="F72" s="94">
        <f t="shared" si="44"/>
        <v>-21</v>
      </c>
      <c r="G72" s="91">
        <f t="shared" si="44"/>
        <v>22</v>
      </c>
      <c r="H72" s="94">
        <f t="shared" si="44"/>
        <v>-120</v>
      </c>
      <c r="I72" s="94">
        <f t="shared" si="44"/>
        <v>-54</v>
      </c>
      <c r="J72" s="94">
        <f t="shared" si="44"/>
        <v>-35</v>
      </c>
      <c r="K72" s="94">
        <f t="shared" si="44"/>
        <v>-23</v>
      </c>
      <c r="L72" s="94">
        <f t="shared" si="44"/>
        <v>-107</v>
      </c>
      <c r="M72" s="91">
        <f t="shared" si="44"/>
        <v>139</v>
      </c>
      <c r="N72" s="94">
        <f t="shared" si="44"/>
        <v>-68</v>
      </c>
      <c r="O72" s="94">
        <f t="shared" si="44"/>
        <v>-41</v>
      </c>
      <c r="P72" s="94">
        <f t="shared" si="44"/>
        <v>-143</v>
      </c>
      <c r="Q72" s="93">
        <f t="shared" si="44"/>
        <v>0</v>
      </c>
      <c r="R72" s="91">
        <f t="shared" si="44"/>
        <v>14</v>
      </c>
      <c r="S72" s="91">
        <f t="shared" si="44"/>
        <v>4</v>
      </c>
      <c r="T72" s="93">
        <f t="shared" si="44"/>
        <v>0</v>
      </c>
      <c r="U72" s="94">
        <f t="shared" si="44"/>
        <v>-57</v>
      </c>
      <c r="V72" s="96">
        <f>SUM(D72:U72)</f>
        <v>-759</v>
      </c>
    </row>
    <row r="73" spans="2:22" x14ac:dyDescent="0.25">
      <c r="B73" s="5">
        <v>2029</v>
      </c>
      <c r="C73" s="7" t="s">
        <v>0</v>
      </c>
      <c r="D73" s="73">
        <v>471</v>
      </c>
      <c r="E73" s="77">
        <v>230</v>
      </c>
      <c r="F73" s="77">
        <v>372</v>
      </c>
      <c r="G73" s="77">
        <v>317</v>
      </c>
      <c r="H73" s="77">
        <v>167</v>
      </c>
      <c r="I73" s="77">
        <v>283</v>
      </c>
      <c r="J73" s="77">
        <v>129</v>
      </c>
      <c r="K73" s="77">
        <v>303</v>
      </c>
      <c r="L73" s="82">
        <v>348</v>
      </c>
      <c r="M73" s="77">
        <v>3142</v>
      </c>
      <c r="N73" s="82">
        <v>176</v>
      </c>
      <c r="O73" s="85">
        <v>167</v>
      </c>
      <c r="P73" s="77">
        <v>347</v>
      </c>
      <c r="Q73" s="77">
        <v>667</v>
      </c>
      <c r="R73" s="77">
        <v>311</v>
      </c>
      <c r="S73" s="77">
        <v>537</v>
      </c>
      <c r="T73" s="77">
        <v>158</v>
      </c>
      <c r="U73" s="88">
        <v>221</v>
      </c>
      <c r="V73" s="89">
        <f>SUM(D73:U73)</f>
        <v>8346</v>
      </c>
    </row>
    <row r="74" spans="2:22" x14ac:dyDescent="0.25">
      <c r="B74" s="8"/>
      <c r="C74" s="9" t="s">
        <v>1</v>
      </c>
      <c r="D74" s="113">
        <v>603</v>
      </c>
      <c r="E74" s="78">
        <v>380</v>
      </c>
      <c r="F74" s="78">
        <v>401</v>
      </c>
      <c r="G74" s="78">
        <v>293</v>
      </c>
      <c r="H74" s="87">
        <v>284</v>
      </c>
      <c r="I74" s="78">
        <v>331</v>
      </c>
      <c r="J74" s="78">
        <v>162</v>
      </c>
      <c r="K74" s="87">
        <v>333</v>
      </c>
      <c r="L74" s="83">
        <v>446</v>
      </c>
      <c r="M74" s="78">
        <v>2934</v>
      </c>
      <c r="N74" s="83">
        <v>241</v>
      </c>
      <c r="O74" s="86">
        <v>200</v>
      </c>
      <c r="P74" s="78">
        <v>498</v>
      </c>
      <c r="Q74" s="78">
        <v>650</v>
      </c>
      <c r="R74" s="78">
        <v>286</v>
      </c>
      <c r="S74" s="78">
        <v>508</v>
      </c>
      <c r="T74" s="87">
        <v>157</v>
      </c>
      <c r="U74" s="87">
        <v>279</v>
      </c>
      <c r="V74" s="90">
        <f>SUM(D74:U74)</f>
        <v>8986</v>
      </c>
    </row>
    <row r="75" spans="2:22" x14ac:dyDescent="0.25">
      <c r="B75" s="72"/>
      <c r="C75" s="75" t="s">
        <v>2</v>
      </c>
      <c r="D75" s="100">
        <f t="shared" ref="D75:P75" si="45">(D74/D73)*100</f>
        <v>128.02547770700636</v>
      </c>
      <c r="E75" s="79">
        <f t="shared" si="45"/>
        <v>165.21739130434781</v>
      </c>
      <c r="F75" s="79">
        <f t="shared" si="45"/>
        <v>107.79569892473117</v>
      </c>
      <c r="G75" s="81">
        <f t="shared" si="45"/>
        <v>92.429022082018932</v>
      </c>
      <c r="H75" s="79">
        <f t="shared" si="45"/>
        <v>170.05988023952096</v>
      </c>
      <c r="I75" s="79">
        <f t="shared" si="45"/>
        <v>116.96113074204948</v>
      </c>
      <c r="J75" s="79">
        <f t="shared" si="45"/>
        <v>125.58139534883721</v>
      </c>
      <c r="K75" s="79">
        <f t="shared" si="45"/>
        <v>109.9009900990099</v>
      </c>
      <c r="L75" s="84">
        <f t="shared" si="45"/>
        <v>128.16091954022988</v>
      </c>
      <c r="M75" s="81">
        <f t="shared" si="45"/>
        <v>93.380012730744738</v>
      </c>
      <c r="N75" s="84">
        <f t="shared" si="45"/>
        <v>136.93181818181819</v>
      </c>
      <c r="O75" s="98">
        <f t="shared" si="45"/>
        <v>119.76047904191616</v>
      </c>
      <c r="P75" s="79">
        <f t="shared" si="45"/>
        <v>143.51585014409224</v>
      </c>
      <c r="Q75" s="99">
        <f>(Q74/Q73)*100</f>
        <v>97.451274362818594</v>
      </c>
      <c r="R75" s="81">
        <f t="shared" ref="R75:V75" si="46">(R74/R73)*100</f>
        <v>91.961414790996784</v>
      </c>
      <c r="S75" s="81">
        <f t="shared" si="46"/>
        <v>94.599627560521412</v>
      </c>
      <c r="T75" s="99">
        <f t="shared" si="46"/>
        <v>99.367088607594937</v>
      </c>
      <c r="U75" s="102">
        <f t="shared" si="46"/>
        <v>126.24434389140271</v>
      </c>
      <c r="V75" s="117">
        <f t="shared" si="46"/>
        <v>107.66834411694224</v>
      </c>
    </row>
    <row r="76" spans="2:22" ht="45.75" thickBot="1" x14ac:dyDescent="0.3">
      <c r="B76" s="10"/>
      <c r="C76" s="76" t="s">
        <v>84</v>
      </c>
      <c r="D76" s="94">
        <f>D73-D74</f>
        <v>-132</v>
      </c>
      <c r="E76" s="94">
        <f t="shared" ref="E76:U76" si="47">E73-E74</f>
        <v>-150</v>
      </c>
      <c r="F76" s="94">
        <f t="shared" si="47"/>
        <v>-29</v>
      </c>
      <c r="G76" s="91">
        <f t="shared" si="47"/>
        <v>24</v>
      </c>
      <c r="H76" s="94">
        <f t="shared" si="47"/>
        <v>-117</v>
      </c>
      <c r="I76" s="94">
        <f t="shared" si="47"/>
        <v>-48</v>
      </c>
      <c r="J76" s="94">
        <f t="shared" si="47"/>
        <v>-33</v>
      </c>
      <c r="K76" s="94">
        <f t="shared" si="47"/>
        <v>-30</v>
      </c>
      <c r="L76" s="94">
        <f t="shared" si="47"/>
        <v>-98</v>
      </c>
      <c r="M76" s="91">
        <f t="shared" si="47"/>
        <v>208</v>
      </c>
      <c r="N76" s="94">
        <f t="shared" si="47"/>
        <v>-65</v>
      </c>
      <c r="O76" s="94">
        <f t="shared" si="47"/>
        <v>-33</v>
      </c>
      <c r="P76" s="94">
        <f t="shared" si="47"/>
        <v>-151</v>
      </c>
      <c r="Q76" s="91">
        <f t="shared" si="47"/>
        <v>17</v>
      </c>
      <c r="R76" s="91">
        <f t="shared" si="47"/>
        <v>25</v>
      </c>
      <c r="S76" s="91">
        <f t="shared" si="47"/>
        <v>29</v>
      </c>
      <c r="T76" s="91">
        <f t="shared" si="47"/>
        <v>1</v>
      </c>
      <c r="U76" s="94">
        <f t="shared" si="47"/>
        <v>-58</v>
      </c>
      <c r="V76" s="96">
        <f>SUM(D76:U76)</f>
        <v>-640</v>
      </c>
    </row>
    <row r="78" spans="2:22" x14ac:dyDescent="0.25">
      <c r="I78" s="40" t="s">
        <v>65</v>
      </c>
      <c r="N78" s="42" t="s">
        <v>82</v>
      </c>
    </row>
    <row r="79" spans="2:22" x14ac:dyDescent="0.25">
      <c r="N79" s="51" t="s">
        <v>133</v>
      </c>
      <c r="O79" s="71"/>
      <c r="R79" s="71"/>
      <c r="S79" s="71"/>
    </row>
    <row r="80" spans="2:22" ht="45" x14ac:dyDescent="0.25">
      <c r="H80" s="41" t="s">
        <v>121</v>
      </c>
      <c r="I80" t="s">
        <v>126</v>
      </c>
      <c r="J80" s="50"/>
      <c r="N80" s="43" t="s">
        <v>134</v>
      </c>
    </row>
    <row r="81" spans="2:22" x14ac:dyDescent="0.25">
      <c r="I81" t="s">
        <v>127</v>
      </c>
      <c r="N81" s="44" t="s">
        <v>163</v>
      </c>
    </row>
    <row r="82" spans="2:22" x14ac:dyDescent="0.25">
      <c r="I82" t="s">
        <v>71</v>
      </c>
      <c r="N82" s="52" t="s">
        <v>70</v>
      </c>
    </row>
    <row r="83" spans="2:22" x14ac:dyDescent="0.25">
      <c r="B83" s="104" t="s">
        <v>119</v>
      </c>
      <c r="C83" s="104"/>
      <c r="D83" s="104"/>
      <c r="E83" s="104"/>
      <c r="F83" s="104"/>
      <c r="G83" s="104"/>
    </row>
    <row r="84" spans="2:22" ht="15.75" thickBot="1" x14ac:dyDescent="0.3">
      <c r="B84" s="4"/>
      <c r="C84" s="4"/>
      <c r="D84" s="20" t="s">
        <v>37</v>
      </c>
      <c r="E84" s="20" t="s">
        <v>38</v>
      </c>
      <c r="F84" s="20" t="s">
        <v>40</v>
      </c>
      <c r="G84" s="20" t="s">
        <v>41</v>
      </c>
      <c r="H84" s="20" t="s">
        <v>42</v>
      </c>
      <c r="I84" s="20" t="s">
        <v>62</v>
      </c>
      <c r="J84" s="20" t="s">
        <v>44</v>
      </c>
      <c r="K84" s="20" t="s">
        <v>63</v>
      </c>
      <c r="L84" s="20" t="s">
        <v>10</v>
      </c>
      <c r="M84" s="20" t="s">
        <v>46</v>
      </c>
      <c r="N84" s="20" t="s">
        <v>64</v>
      </c>
      <c r="O84" s="20" t="s">
        <v>48</v>
      </c>
      <c r="P84" s="20" t="s">
        <v>49</v>
      </c>
      <c r="Q84" s="20" t="s">
        <v>3</v>
      </c>
      <c r="R84" s="20" t="s">
        <v>50</v>
      </c>
      <c r="S84" s="20" t="s">
        <v>51</v>
      </c>
      <c r="T84" s="20" t="s">
        <v>52</v>
      </c>
      <c r="U84" s="20" t="s">
        <v>53</v>
      </c>
      <c r="V84" s="56" t="s">
        <v>67</v>
      </c>
    </row>
    <row r="85" spans="2:22" x14ac:dyDescent="0.25">
      <c r="B85" s="5">
        <v>2023</v>
      </c>
      <c r="C85" s="6" t="s">
        <v>0</v>
      </c>
      <c r="D85" s="6">
        <v>614</v>
      </c>
      <c r="E85" s="6">
        <v>328</v>
      </c>
      <c r="F85" s="6">
        <v>533</v>
      </c>
      <c r="G85" s="6">
        <v>383</v>
      </c>
      <c r="H85" s="6">
        <v>214</v>
      </c>
      <c r="I85" s="6">
        <v>341</v>
      </c>
      <c r="J85" s="6">
        <v>153</v>
      </c>
      <c r="K85" s="6">
        <v>363</v>
      </c>
      <c r="L85" s="6">
        <v>418</v>
      </c>
      <c r="M85" s="6">
        <v>3622</v>
      </c>
      <c r="N85" s="6">
        <v>252</v>
      </c>
      <c r="O85" s="6">
        <v>229</v>
      </c>
      <c r="P85" s="6">
        <v>484</v>
      </c>
      <c r="Q85" s="6">
        <v>764</v>
      </c>
      <c r="R85" s="6">
        <v>295</v>
      </c>
      <c r="S85" s="7">
        <v>594</v>
      </c>
      <c r="T85" s="7">
        <v>208</v>
      </c>
      <c r="U85" s="7">
        <v>319</v>
      </c>
      <c r="V85" s="57">
        <f>SUM(D85:U85)</f>
        <v>10114</v>
      </c>
    </row>
    <row r="86" spans="2:22" ht="60" x14ac:dyDescent="0.25">
      <c r="B86" s="8"/>
      <c r="C86" s="38" t="s">
        <v>161</v>
      </c>
      <c r="D86" s="3">
        <v>537</v>
      </c>
      <c r="E86" s="3">
        <v>110</v>
      </c>
      <c r="F86" s="3">
        <v>90</v>
      </c>
      <c r="G86" s="3">
        <v>180</v>
      </c>
      <c r="H86" s="3">
        <v>138</v>
      </c>
      <c r="I86" s="3">
        <v>180</v>
      </c>
      <c r="J86" s="3">
        <v>143</v>
      </c>
      <c r="K86" s="3">
        <v>162</v>
      </c>
      <c r="L86" s="3">
        <v>104</v>
      </c>
      <c r="M86" s="3">
        <v>1893</v>
      </c>
      <c r="N86" s="3">
        <v>80</v>
      </c>
      <c r="O86" s="3">
        <v>80</v>
      </c>
      <c r="P86" s="3">
        <v>436</v>
      </c>
      <c r="Q86" s="3">
        <v>549</v>
      </c>
      <c r="R86" s="3">
        <v>125</v>
      </c>
      <c r="S86" s="9">
        <v>581</v>
      </c>
      <c r="T86" s="9">
        <v>138</v>
      </c>
      <c r="U86" s="9">
        <v>142</v>
      </c>
      <c r="V86" s="58">
        <f>SUM(D86:U86)</f>
        <v>5668</v>
      </c>
    </row>
    <row r="87" spans="2:22" ht="15.75" thickBot="1" x14ac:dyDescent="0.3">
      <c r="B87" s="10"/>
      <c r="C87" s="11" t="s">
        <v>2</v>
      </c>
      <c r="D87" s="46">
        <f t="shared" ref="D87:P87" si="48">(D86/D85)*100</f>
        <v>87.45928338762215</v>
      </c>
      <c r="E87" s="200">
        <f t="shared" si="48"/>
        <v>33.536585365853661</v>
      </c>
      <c r="F87" s="200">
        <f t="shared" si="48"/>
        <v>16.885553470919323</v>
      </c>
      <c r="G87" s="48">
        <f t="shared" si="48"/>
        <v>46.997389033942561</v>
      </c>
      <c r="H87" s="53">
        <f t="shared" si="48"/>
        <v>64.485981308411212</v>
      </c>
      <c r="I87" s="47">
        <f t="shared" si="48"/>
        <v>52.785923753665685</v>
      </c>
      <c r="J87" s="46">
        <f t="shared" si="48"/>
        <v>93.464052287581694</v>
      </c>
      <c r="K87" s="48">
        <f t="shared" si="48"/>
        <v>44.628099173553721</v>
      </c>
      <c r="L87" s="200">
        <f t="shared" si="48"/>
        <v>24.880382775119617</v>
      </c>
      <c r="M87" s="47">
        <f t="shared" si="48"/>
        <v>52.263942573164002</v>
      </c>
      <c r="N87" s="200">
        <f t="shared" si="48"/>
        <v>31.746031746031743</v>
      </c>
      <c r="O87" s="200">
        <f t="shared" si="48"/>
        <v>34.934497816593883</v>
      </c>
      <c r="P87" s="46">
        <f t="shared" si="48"/>
        <v>90.082644628099175</v>
      </c>
      <c r="Q87" s="46">
        <f>(Q86/Q85)*100</f>
        <v>71.858638743455501</v>
      </c>
      <c r="R87" s="48">
        <f t="shared" ref="R87:V87" si="49">(R86/R85)*100</f>
        <v>42.372881355932201</v>
      </c>
      <c r="S87" s="46">
        <f t="shared" si="49"/>
        <v>97.81144781144782</v>
      </c>
      <c r="T87" s="46">
        <f t="shared" si="49"/>
        <v>66.34615384615384</v>
      </c>
      <c r="U87" s="48">
        <f t="shared" si="49"/>
        <v>44.514106583072099</v>
      </c>
      <c r="V87" s="259">
        <f t="shared" si="49"/>
        <v>56.041131105398456</v>
      </c>
    </row>
    <row r="90" spans="2:22" ht="15.75" thickBot="1" x14ac:dyDescent="0.3">
      <c r="B90" s="105" t="s">
        <v>155</v>
      </c>
    </row>
    <row r="91" spans="2:22" x14ac:dyDescent="0.25">
      <c r="B91" s="14">
        <v>2026</v>
      </c>
      <c r="C91" s="15" t="s">
        <v>0</v>
      </c>
      <c r="D91" s="15">
        <v>142</v>
      </c>
      <c r="E91" s="15">
        <v>78</v>
      </c>
      <c r="F91" s="15">
        <v>119</v>
      </c>
      <c r="G91" s="15">
        <v>93</v>
      </c>
      <c r="H91" s="15">
        <v>54</v>
      </c>
      <c r="I91" s="15">
        <v>87</v>
      </c>
      <c r="J91" s="15">
        <v>45</v>
      </c>
      <c r="K91" s="15">
        <v>92</v>
      </c>
      <c r="L91" s="70">
        <v>111</v>
      </c>
      <c r="M91" s="15">
        <v>927</v>
      </c>
      <c r="N91" s="15">
        <v>66</v>
      </c>
      <c r="O91" s="15">
        <v>57</v>
      </c>
      <c r="P91" s="15">
        <v>132</v>
      </c>
      <c r="Q91" s="15">
        <v>188</v>
      </c>
      <c r="R91" s="15">
        <v>79</v>
      </c>
      <c r="S91" s="16">
        <v>152</v>
      </c>
      <c r="T91" s="66">
        <v>54</v>
      </c>
      <c r="U91" s="66">
        <v>74</v>
      </c>
      <c r="V91" s="57">
        <f>SUM(D91:U91)</f>
        <v>2550</v>
      </c>
    </row>
    <row r="92" spans="2:22" ht="60" x14ac:dyDescent="0.25">
      <c r="B92" s="17"/>
      <c r="C92" s="38" t="s">
        <v>161</v>
      </c>
      <c r="D92" s="68">
        <v>537</v>
      </c>
      <c r="E92" s="68">
        <v>110</v>
      </c>
      <c r="F92" s="13">
        <v>418</v>
      </c>
      <c r="G92" s="13">
        <v>209</v>
      </c>
      <c r="H92" s="13">
        <v>158</v>
      </c>
      <c r="I92" s="13">
        <v>180</v>
      </c>
      <c r="J92" s="13">
        <v>143</v>
      </c>
      <c r="K92" s="68">
        <v>162</v>
      </c>
      <c r="L92" s="68">
        <v>216</v>
      </c>
      <c r="M92" s="13">
        <v>2951</v>
      </c>
      <c r="N92" s="13">
        <v>80</v>
      </c>
      <c r="O92" s="13">
        <v>120</v>
      </c>
      <c r="P92" s="68">
        <v>527</v>
      </c>
      <c r="Q92" s="13">
        <v>549</v>
      </c>
      <c r="R92" s="13">
        <v>125</v>
      </c>
      <c r="S92" s="67">
        <v>594</v>
      </c>
      <c r="T92" s="67">
        <v>138</v>
      </c>
      <c r="U92" s="67">
        <v>172</v>
      </c>
      <c r="V92" s="58">
        <f>SUM(D92:U92)</f>
        <v>7389</v>
      </c>
    </row>
    <row r="93" spans="2:22" ht="15.75" thickBot="1" x14ac:dyDescent="0.3">
      <c r="B93" s="18"/>
      <c r="C93" s="19" t="s">
        <v>2</v>
      </c>
      <c r="D93" s="49">
        <f t="shared" ref="D93:P93" si="50">(D92/D91)*100</f>
        <v>378.16901408450707</v>
      </c>
      <c r="E93" s="49">
        <f t="shared" si="50"/>
        <v>141.02564102564102</v>
      </c>
      <c r="F93" s="49">
        <f t="shared" si="50"/>
        <v>351.26050420168065</v>
      </c>
      <c r="G93" s="49">
        <f t="shared" si="50"/>
        <v>224.73118279569891</v>
      </c>
      <c r="H93" s="49">
        <f t="shared" si="50"/>
        <v>292.59259259259261</v>
      </c>
      <c r="I93" s="49">
        <f t="shared" si="50"/>
        <v>206.89655172413794</v>
      </c>
      <c r="J93" s="49">
        <f t="shared" si="50"/>
        <v>317.77777777777777</v>
      </c>
      <c r="K93" s="49">
        <f t="shared" si="50"/>
        <v>176.08695652173913</v>
      </c>
      <c r="L93" s="49">
        <f t="shared" si="50"/>
        <v>194.59459459459461</v>
      </c>
      <c r="M93" s="49">
        <f t="shared" si="50"/>
        <v>318.33872707659117</v>
      </c>
      <c r="N93" s="49">
        <f t="shared" si="50"/>
        <v>121.21212121212122</v>
      </c>
      <c r="O93" s="49">
        <f t="shared" si="50"/>
        <v>210.52631578947367</v>
      </c>
      <c r="P93" s="49">
        <f t="shared" si="50"/>
        <v>399.24242424242425</v>
      </c>
      <c r="Q93" s="49">
        <f>(Q92/Q91)*100</f>
        <v>292.02127659574467</v>
      </c>
      <c r="R93" s="49">
        <f t="shared" ref="R93:V93" si="51">(R92/R91)*100</f>
        <v>158.22784810126583</v>
      </c>
      <c r="S93" s="49">
        <f t="shared" si="51"/>
        <v>390.78947368421052</v>
      </c>
      <c r="T93" s="49">
        <f t="shared" si="51"/>
        <v>255.55555555555554</v>
      </c>
      <c r="U93" s="49">
        <f t="shared" si="51"/>
        <v>232.43243243243242</v>
      </c>
      <c r="V93" s="260">
        <f t="shared" si="51"/>
        <v>289.76470588235293</v>
      </c>
    </row>
    <row r="94" spans="2:22" ht="15.75" thickBot="1" x14ac:dyDescent="0.3">
      <c r="B94" s="105" t="s">
        <v>156</v>
      </c>
    </row>
    <row r="95" spans="2:22" x14ac:dyDescent="0.25">
      <c r="B95" s="5">
        <v>2027</v>
      </c>
      <c r="C95" s="6" t="s">
        <v>0</v>
      </c>
      <c r="D95" s="6">
        <v>296</v>
      </c>
      <c r="E95" s="6">
        <v>161</v>
      </c>
      <c r="F95" s="6">
        <v>226</v>
      </c>
      <c r="G95" s="6">
        <v>182</v>
      </c>
      <c r="H95" s="6">
        <v>101</v>
      </c>
      <c r="I95" s="6">
        <v>170</v>
      </c>
      <c r="J95" s="6">
        <v>89</v>
      </c>
      <c r="K95" s="6">
        <v>182</v>
      </c>
      <c r="L95" s="69">
        <v>227</v>
      </c>
      <c r="M95" s="6">
        <v>1852</v>
      </c>
      <c r="N95" s="6">
        <v>130</v>
      </c>
      <c r="O95" s="6">
        <v>115</v>
      </c>
      <c r="P95" s="6">
        <v>262</v>
      </c>
      <c r="Q95" s="6">
        <v>384</v>
      </c>
      <c r="R95" s="6">
        <v>164</v>
      </c>
      <c r="S95" s="7">
        <v>313</v>
      </c>
      <c r="T95" s="64">
        <v>104</v>
      </c>
      <c r="U95" s="64">
        <v>151</v>
      </c>
      <c r="V95" s="57">
        <f>SUM(D95:U95)</f>
        <v>5109</v>
      </c>
    </row>
    <row r="96" spans="2:22" ht="60" x14ac:dyDescent="0.25">
      <c r="B96" s="8"/>
      <c r="C96" s="38" t="s">
        <v>161</v>
      </c>
      <c r="D96" s="59">
        <v>537</v>
      </c>
      <c r="E96" s="59">
        <v>110</v>
      </c>
      <c r="F96" s="3">
        <v>418</v>
      </c>
      <c r="G96" s="3">
        <v>234</v>
      </c>
      <c r="H96" s="3">
        <v>158</v>
      </c>
      <c r="I96" s="3">
        <v>180</v>
      </c>
      <c r="J96" s="3">
        <v>143</v>
      </c>
      <c r="K96" s="59">
        <v>162</v>
      </c>
      <c r="L96" s="59">
        <v>307</v>
      </c>
      <c r="M96" s="3">
        <v>3001</v>
      </c>
      <c r="N96" s="3">
        <v>80</v>
      </c>
      <c r="O96" s="3">
        <v>120</v>
      </c>
      <c r="P96" s="59">
        <v>551</v>
      </c>
      <c r="Q96" s="3">
        <v>549</v>
      </c>
      <c r="R96" s="3">
        <v>125</v>
      </c>
      <c r="S96" s="65">
        <v>594</v>
      </c>
      <c r="T96" s="65">
        <v>138</v>
      </c>
      <c r="U96" s="65">
        <v>172</v>
      </c>
      <c r="V96" s="58">
        <f>SUM(D96:U96)</f>
        <v>7579</v>
      </c>
    </row>
    <row r="97" spans="2:22" ht="15.75" thickBot="1" x14ac:dyDescent="0.3">
      <c r="B97" s="10"/>
      <c r="C97" s="11" t="s">
        <v>2</v>
      </c>
      <c r="D97" s="46">
        <f t="shared" ref="D97:P97" si="52">(D96/D95)*100</f>
        <v>181.41891891891893</v>
      </c>
      <c r="E97" s="46">
        <f t="shared" si="52"/>
        <v>68.322981366459629</v>
      </c>
      <c r="F97" s="46">
        <f t="shared" si="52"/>
        <v>184.95575221238937</v>
      </c>
      <c r="G97" s="46">
        <f t="shared" si="52"/>
        <v>128.57142857142858</v>
      </c>
      <c r="H97" s="46">
        <f t="shared" si="52"/>
        <v>156.43564356435644</v>
      </c>
      <c r="I97" s="46">
        <f t="shared" si="52"/>
        <v>105.88235294117648</v>
      </c>
      <c r="J97" s="46">
        <f t="shared" si="52"/>
        <v>160.67415730337078</v>
      </c>
      <c r="K97" s="46">
        <f t="shared" si="52"/>
        <v>89.010989010989007</v>
      </c>
      <c r="L97" s="46">
        <f t="shared" si="52"/>
        <v>135.24229074889868</v>
      </c>
      <c r="M97" s="46">
        <f t="shared" si="52"/>
        <v>162.04103671706264</v>
      </c>
      <c r="N97" s="53">
        <f t="shared" si="52"/>
        <v>61.53846153846154</v>
      </c>
      <c r="O97" s="46">
        <f t="shared" si="52"/>
        <v>104.34782608695652</v>
      </c>
      <c r="P97" s="46">
        <f t="shared" si="52"/>
        <v>210.30534351145036</v>
      </c>
      <c r="Q97" s="46">
        <f>(Q96/Q95)*100</f>
        <v>142.96875</v>
      </c>
      <c r="R97" s="46">
        <f t="shared" ref="R97:V97" si="53">(R96/R95)*100</f>
        <v>76.219512195121951</v>
      </c>
      <c r="S97" s="46">
        <f t="shared" si="53"/>
        <v>189.77635782747603</v>
      </c>
      <c r="T97" s="46">
        <f t="shared" si="53"/>
        <v>132.69230769230768</v>
      </c>
      <c r="U97" s="46">
        <f t="shared" si="53"/>
        <v>113.90728476821192</v>
      </c>
      <c r="V97" s="260">
        <f t="shared" si="53"/>
        <v>148.34605597964378</v>
      </c>
    </row>
    <row r="98" spans="2:22" ht="15.75" thickBot="1" x14ac:dyDescent="0.3">
      <c r="B98" s="105" t="s">
        <v>157</v>
      </c>
    </row>
    <row r="99" spans="2:22" x14ac:dyDescent="0.25">
      <c r="B99" s="5">
        <v>2028</v>
      </c>
      <c r="C99" s="6" t="s">
        <v>0</v>
      </c>
      <c r="D99" s="6">
        <v>452</v>
      </c>
      <c r="E99" s="6">
        <v>242</v>
      </c>
      <c r="F99" s="6">
        <v>340</v>
      </c>
      <c r="G99" s="6">
        <v>266</v>
      </c>
      <c r="H99" s="6">
        <v>147</v>
      </c>
      <c r="I99" s="6">
        <v>253</v>
      </c>
      <c r="J99" s="6">
        <v>128</v>
      </c>
      <c r="K99" s="6">
        <v>276</v>
      </c>
      <c r="L99" s="69">
        <v>326</v>
      </c>
      <c r="M99" s="6">
        <v>2776</v>
      </c>
      <c r="N99" s="6">
        <v>190</v>
      </c>
      <c r="O99" s="6">
        <v>175</v>
      </c>
      <c r="P99" s="6">
        <v>380</v>
      </c>
      <c r="Q99" s="6">
        <v>585</v>
      </c>
      <c r="R99" s="6">
        <v>244</v>
      </c>
      <c r="S99" s="7">
        <v>459</v>
      </c>
      <c r="T99" s="64">
        <v>152</v>
      </c>
      <c r="U99" s="64">
        <v>218</v>
      </c>
      <c r="V99" s="57">
        <f>SUM(D99:U99)</f>
        <v>7609</v>
      </c>
    </row>
    <row r="100" spans="2:22" ht="60" x14ac:dyDescent="0.25">
      <c r="B100" s="8"/>
      <c r="C100" s="38" t="s">
        <v>161</v>
      </c>
      <c r="D100" s="59">
        <v>537</v>
      </c>
      <c r="E100" s="59">
        <v>110</v>
      </c>
      <c r="F100" s="3">
        <v>418</v>
      </c>
      <c r="G100" s="3">
        <v>259</v>
      </c>
      <c r="H100" s="3">
        <v>158</v>
      </c>
      <c r="I100" s="3">
        <v>180</v>
      </c>
      <c r="J100" s="3">
        <v>143</v>
      </c>
      <c r="K100" s="59">
        <v>162</v>
      </c>
      <c r="L100" s="59">
        <v>364</v>
      </c>
      <c r="M100" s="3">
        <v>3051</v>
      </c>
      <c r="N100" s="3">
        <v>80</v>
      </c>
      <c r="O100" s="3">
        <v>120</v>
      </c>
      <c r="P100" s="59">
        <v>483</v>
      </c>
      <c r="Q100" s="3">
        <v>549</v>
      </c>
      <c r="R100" s="3">
        <v>125</v>
      </c>
      <c r="S100" s="65">
        <v>594</v>
      </c>
      <c r="T100" s="65">
        <v>138</v>
      </c>
      <c r="U100" s="65">
        <v>172</v>
      </c>
      <c r="V100" s="58">
        <f>SUM(D100:U100)</f>
        <v>7643</v>
      </c>
    </row>
    <row r="101" spans="2:22" ht="15.75" thickBot="1" x14ac:dyDescent="0.3">
      <c r="B101" s="10"/>
      <c r="C101" s="11" t="s">
        <v>2</v>
      </c>
      <c r="D101" s="46">
        <f t="shared" ref="D101:P101" si="54">(D100/D99)*100</f>
        <v>118.80530973451326</v>
      </c>
      <c r="E101" s="48">
        <f t="shared" si="54"/>
        <v>45.454545454545453</v>
      </c>
      <c r="F101" s="46">
        <f t="shared" si="54"/>
        <v>122.94117647058825</v>
      </c>
      <c r="G101" s="46">
        <f t="shared" si="54"/>
        <v>97.368421052631575</v>
      </c>
      <c r="H101" s="46">
        <f t="shared" si="54"/>
        <v>107.48299319727892</v>
      </c>
      <c r="I101" s="46">
        <f t="shared" si="54"/>
        <v>71.146245059288532</v>
      </c>
      <c r="J101" s="46">
        <f t="shared" si="54"/>
        <v>111.71875</v>
      </c>
      <c r="K101" s="47">
        <f t="shared" si="54"/>
        <v>58.695652173913047</v>
      </c>
      <c r="L101" s="46">
        <f t="shared" si="54"/>
        <v>111.65644171779141</v>
      </c>
      <c r="M101" s="46">
        <f t="shared" si="54"/>
        <v>109.90634005763688</v>
      </c>
      <c r="N101" s="48">
        <f t="shared" si="54"/>
        <v>42.105263157894733</v>
      </c>
      <c r="O101" s="46">
        <f t="shared" si="54"/>
        <v>68.571428571428569</v>
      </c>
      <c r="P101" s="46">
        <f t="shared" si="54"/>
        <v>127.10526315789474</v>
      </c>
      <c r="Q101" s="46">
        <f>(Q100/Q99)*100</f>
        <v>93.84615384615384</v>
      </c>
      <c r="R101" s="47">
        <f t="shared" ref="R101:V101" si="55">(R100/R99)*100</f>
        <v>51.229508196721305</v>
      </c>
      <c r="S101" s="46">
        <f t="shared" si="55"/>
        <v>129.41176470588235</v>
      </c>
      <c r="T101" s="46">
        <f t="shared" si="55"/>
        <v>90.789473684210535</v>
      </c>
      <c r="U101" s="46">
        <f t="shared" si="55"/>
        <v>78.899082568807344</v>
      </c>
      <c r="V101" s="260">
        <f t="shared" si="55"/>
        <v>100.44683926928637</v>
      </c>
    </row>
    <row r="102" spans="2:22" ht="15.75" thickBot="1" x14ac:dyDescent="0.3">
      <c r="B102" s="105" t="s">
        <v>158</v>
      </c>
    </row>
    <row r="103" spans="2:22" x14ac:dyDescent="0.25">
      <c r="B103" s="5">
        <v>2029</v>
      </c>
      <c r="C103" s="6" t="s">
        <v>0</v>
      </c>
      <c r="D103" s="6">
        <v>600</v>
      </c>
      <c r="E103" s="6">
        <v>305</v>
      </c>
      <c r="F103" s="6">
        <v>454</v>
      </c>
      <c r="G103" s="6">
        <v>353</v>
      </c>
      <c r="H103" s="6">
        <v>194</v>
      </c>
      <c r="I103" s="6">
        <v>328</v>
      </c>
      <c r="J103" s="6">
        <v>163</v>
      </c>
      <c r="K103" s="6">
        <v>370</v>
      </c>
      <c r="L103" s="69">
        <v>417</v>
      </c>
      <c r="M103" s="6">
        <v>3619</v>
      </c>
      <c r="N103" s="6">
        <v>239</v>
      </c>
      <c r="O103" s="6">
        <v>217</v>
      </c>
      <c r="P103" s="6">
        <v>471</v>
      </c>
      <c r="Q103" s="6">
        <v>763</v>
      </c>
      <c r="R103" s="6">
        <v>323</v>
      </c>
      <c r="S103" s="7">
        <v>600</v>
      </c>
      <c r="T103" s="64">
        <v>196</v>
      </c>
      <c r="U103" s="64">
        <v>281</v>
      </c>
      <c r="V103" s="57">
        <f>SUM(D103:U103)</f>
        <v>9893</v>
      </c>
    </row>
    <row r="104" spans="2:22" ht="60" x14ac:dyDescent="0.25">
      <c r="B104" s="8"/>
      <c r="C104" s="38" t="s">
        <v>161</v>
      </c>
      <c r="D104" s="59">
        <v>537</v>
      </c>
      <c r="E104" s="59">
        <v>110</v>
      </c>
      <c r="F104" s="3">
        <v>418</v>
      </c>
      <c r="G104" s="3">
        <v>296</v>
      </c>
      <c r="H104" s="3">
        <v>158</v>
      </c>
      <c r="I104" s="3">
        <v>180</v>
      </c>
      <c r="J104" s="3">
        <v>143</v>
      </c>
      <c r="K104" s="59">
        <v>162</v>
      </c>
      <c r="L104" s="59">
        <v>414</v>
      </c>
      <c r="M104" s="3">
        <v>3111</v>
      </c>
      <c r="N104" s="3">
        <v>80</v>
      </c>
      <c r="O104" s="3">
        <v>120</v>
      </c>
      <c r="P104" s="59">
        <v>425</v>
      </c>
      <c r="Q104" s="3">
        <v>549</v>
      </c>
      <c r="R104" s="3">
        <v>125</v>
      </c>
      <c r="S104" s="65">
        <v>594</v>
      </c>
      <c r="T104" s="65">
        <v>138</v>
      </c>
      <c r="U104" s="65">
        <v>172</v>
      </c>
      <c r="V104" s="58">
        <f>SUM(D104:U104)</f>
        <v>7732</v>
      </c>
    </row>
    <row r="105" spans="2:22" ht="15.75" thickBot="1" x14ac:dyDescent="0.3">
      <c r="B105" s="10"/>
      <c r="C105" s="11" t="s">
        <v>2</v>
      </c>
      <c r="D105" s="46">
        <f t="shared" ref="D105:P105" si="56">(D104/D103)*100</f>
        <v>89.5</v>
      </c>
      <c r="E105" s="200">
        <f t="shared" si="56"/>
        <v>36.065573770491802</v>
      </c>
      <c r="F105" s="46">
        <f t="shared" si="56"/>
        <v>92.070484581497809</v>
      </c>
      <c r="G105" s="46">
        <f t="shared" si="56"/>
        <v>83.852691218130317</v>
      </c>
      <c r="H105" s="46">
        <f t="shared" si="56"/>
        <v>81.44329896907216</v>
      </c>
      <c r="I105" s="47">
        <f t="shared" si="56"/>
        <v>54.878048780487809</v>
      </c>
      <c r="J105" s="46">
        <f t="shared" si="56"/>
        <v>87.730061349693258</v>
      </c>
      <c r="K105" s="48">
        <f t="shared" si="56"/>
        <v>43.78378378378379</v>
      </c>
      <c r="L105" s="46">
        <f t="shared" si="56"/>
        <v>99.280575539568346</v>
      </c>
      <c r="M105" s="46">
        <f t="shared" si="56"/>
        <v>85.962973197015742</v>
      </c>
      <c r="N105" s="200">
        <f t="shared" si="56"/>
        <v>33.472803347280333</v>
      </c>
      <c r="O105" s="47">
        <f t="shared" si="56"/>
        <v>55.299539170506918</v>
      </c>
      <c r="P105" s="46">
        <f t="shared" si="56"/>
        <v>90.233545647558387</v>
      </c>
      <c r="Q105" s="46">
        <f>(Q104/Q103)*100</f>
        <v>71.952817824377462</v>
      </c>
      <c r="R105" s="200">
        <f t="shared" ref="R105:V105" si="57">(R104/R103)*100</f>
        <v>38.699690402476783</v>
      </c>
      <c r="S105" s="46">
        <f t="shared" si="57"/>
        <v>99</v>
      </c>
      <c r="T105" s="46">
        <f t="shared" si="57"/>
        <v>70.408163265306129</v>
      </c>
      <c r="U105" s="53">
        <f t="shared" si="57"/>
        <v>61.209964412811388</v>
      </c>
      <c r="V105" s="260">
        <f t="shared" si="57"/>
        <v>78.156272111594063</v>
      </c>
    </row>
    <row r="107" spans="2:22" x14ac:dyDescent="0.25">
      <c r="I107" s="40" t="s">
        <v>65</v>
      </c>
      <c r="N107" s="42" t="s">
        <v>130</v>
      </c>
    </row>
    <row r="108" spans="2:22" x14ac:dyDescent="0.25">
      <c r="N108" s="51" t="s">
        <v>150</v>
      </c>
      <c r="Q108" s="71"/>
    </row>
    <row r="109" spans="2:22" ht="45" x14ac:dyDescent="0.25">
      <c r="H109" s="41" t="s">
        <v>121</v>
      </c>
      <c r="I109" t="s">
        <v>128</v>
      </c>
      <c r="J109" s="50"/>
      <c r="N109" s="43" t="s">
        <v>80</v>
      </c>
    </row>
    <row r="110" spans="2:22" x14ac:dyDescent="0.25">
      <c r="I110" t="s">
        <v>129</v>
      </c>
      <c r="N110" s="44" t="s">
        <v>135</v>
      </c>
    </row>
    <row r="111" spans="2:22" x14ac:dyDescent="0.25">
      <c r="I111" t="s">
        <v>79</v>
      </c>
      <c r="N111" s="45" t="s">
        <v>136</v>
      </c>
      <c r="P111" s="32" t="s">
        <v>137</v>
      </c>
    </row>
  </sheetData>
  <sheetProtection algorithmName="SHA-512" hashValue="15OrbghCZ0qBcy6ccC80LVbiLMkgt4Tez7ph+P1z/if6vWqNPitR9bqRXg9Wndh3+iBktzcavoMsmaSHLg5tNg==" saltValue="PNFqiIODsiyzFQRDAGqYbg==" spinCount="100000" sheet="1" objects="1" scenarios="1"/>
  <hyperlinks>
    <hyperlink ref="I39" r:id="rId1" display="https://www.bmfsfj.de/resource/blob/228470/dc2219705eeb5b8b9c117ce3f7e7bc05/kindertagesbetreuung-kompakt-ausbaustand-und-bedarf-2022-data.pdf" xr:uid="{00000000-0004-0000-0100-000000000000}"/>
    <hyperlink ref="I78" r:id="rId2" display="https://www.bmfsfj.de/resource/blob/228470/dc2219705eeb5b8b9c117ce3f7e7bc05/kindertagesbetreuung-kompakt-ausbaustand-und-bedarf-2022-data.pdf" xr:uid="{00000000-0004-0000-0100-000001000000}"/>
    <hyperlink ref="I107" r:id="rId3" display="https://www.bmfsfj.de/resource/blob/228470/dc2219705eeb5b8b9c117ce3f7e7bc05/kindertagesbetreuung-kompakt-ausbaustand-und-bedarf-2022-data.pdf" xr:uid="{00000000-0004-0000-0100-000002000000}"/>
  </hyperlinks>
  <pageMargins left="0.70866141732283472" right="0.70866141732283472" top="0.78740157480314965" bottom="0.78740157480314965" header="0.31496062992125984" footer="0.31496062992125984"/>
  <pageSetup paperSize="9" scale="65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Kinderzahl und Geburtenprognose</vt:lpstr>
      <vt:lpstr>Krippen</vt:lpstr>
      <vt:lpstr>Kindertagespflege</vt:lpstr>
      <vt:lpstr>Kindergärten</vt:lpstr>
      <vt:lpstr>Spezialisierte Einrichtungen</vt:lpstr>
      <vt:lpstr>Horte und Ganztagsgrundschule</vt:lpstr>
      <vt:lpstr>unversorgte Bedarfe</vt:lpstr>
      <vt:lpstr>Weitere Planung bis 2029</vt:lpstr>
      <vt:lpstr>Versorgungsquoten</vt:lpstr>
    </vt:vector>
  </TitlesOfParts>
  <Company>Landkreis Hildesheim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Deister</dc:creator>
  <cp:lastModifiedBy>Florian Deister</cp:lastModifiedBy>
  <cp:lastPrinted>2023-12-06T10:13:01Z</cp:lastPrinted>
  <dcterms:created xsi:type="dcterms:W3CDTF">2022-10-25T06:07:53Z</dcterms:created>
  <dcterms:modified xsi:type="dcterms:W3CDTF">2024-01-30T09:33:40Z</dcterms:modified>
</cp:coreProperties>
</file>